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-30" windowWidth="19215" windowHeight="12135"/>
  </bookViews>
  <sheets>
    <sheet name="Data Table" sheetId="13" r:id="rId1"/>
    <sheet name="fN plot" sheetId="18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localSheetId="0" hidden="1">4</definedName>
    <definedName name="_AtRisk_SimSetting_ReportsList" hidden="1">4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localSheetId="0" hidden="1">"3GF45CB9M47G2R96CTQ216L9"</definedName>
    <definedName name="Pal_Workbook_GUID" hidden="1">"9BHGAALTGVUABX4ZJ8HHWG8A"</definedName>
    <definedName name="PalisadeReportWorkbookCreatedBy">"AtRisk"</definedName>
    <definedName name="PalisadeReportWorksheetCreatedBy" localSheetId="0">"AtRisk"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localSheetId="0" hidden="1">FALSE</definedName>
    <definedName name="RiskMonitorConvergence" hidden="1">FALSE</definedName>
    <definedName name="RiskMultipleCPUSupportEnabled" hidden="1">FALSE</definedName>
    <definedName name="RiskNumIterations" localSheetId="0" hidden="1">10000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localSheetId="0" hidden="1">FALSE</definedName>
    <definedName name="RiskUpdateDisplay" hidden="1">FALSE</definedName>
    <definedName name="RiskUseDifferentSeedForEachSim" hidden="1">TRUE</definedName>
    <definedName name="RiskUseFixedSeed" hidden="1">FALSE</definedName>
    <definedName name="RiskUseMultipleCPUs" hidden="1">FALSE</definedName>
    <definedName name="treeList" hidden="1">"00000000000000000000000000000000000000000000000000000000000000000000000000000000000000000000000000000000000000000000000000000000000000000000000000000000000000000000000000000000000000000000000000000000"</definedName>
  </definedNames>
  <calcPr calcId="125725"/>
</workbook>
</file>

<file path=xl/calcChain.xml><?xml version="1.0" encoding="utf-8"?>
<calcChain xmlns="http://schemas.openxmlformats.org/spreadsheetml/2006/main">
  <c r="J17" i="13"/>
  <c r="J4"/>
  <c r="I4"/>
  <c r="H4"/>
  <c r="B13"/>
  <c r="J16" s="1"/>
  <c r="H3"/>
  <c r="J3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C13"/>
  <c r="I3"/>
  <c r="D13"/>
  <c r="J13" l="1"/>
  <c r="I13"/>
  <c r="F13" s="1"/>
  <c r="H13"/>
  <c r="I16" l="1"/>
  <c r="A17"/>
  <c r="I17"/>
  <c r="F16" l="1"/>
  <c r="G16" s="1"/>
  <c r="F17"/>
  <c r="G17" s="1"/>
</calcChain>
</file>

<file path=xl/sharedStrings.xml><?xml version="1.0" encoding="utf-8"?>
<sst xmlns="http://schemas.openxmlformats.org/spreadsheetml/2006/main" count="25" uniqueCount="24">
  <si>
    <t>PFM name and type</t>
  </si>
  <si>
    <t>ALARP horiz</t>
  </si>
  <si>
    <t>ALARP vert</t>
  </si>
  <si>
    <t>Horizontal guideline</t>
  </si>
  <si>
    <t>Diagonal Guideline</t>
  </si>
  <si>
    <t>APF error bars</t>
  </si>
  <si>
    <t xml:space="preserve">Static Failure Mode </t>
  </si>
  <si>
    <t xml:space="preserve">Seismic Failure Mode  </t>
  </si>
  <si>
    <t xml:space="preserve">Hydro Failure Mode </t>
  </si>
  <si>
    <t>risk ortho</t>
  </si>
  <si>
    <t>ALL error bars</t>
  </si>
  <si>
    <t>(Life Loss weighted  mean)</t>
  </si>
  <si>
    <t xml:space="preserve">Noname Dam </t>
  </si>
  <si>
    <r>
      <t xml:space="preserve">Instructions for the fN chart data table: </t>
    </r>
    <r>
      <rPr>
        <b/>
        <i/>
        <sz val="12"/>
        <color rgb="FFFF0000"/>
        <rFont val="Arial"/>
        <family val="2"/>
      </rPr>
      <t>Type only within the red borders</t>
    </r>
    <r>
      <rPr>
        <b/>
        <i/>
        <sz val="12"/>
        <color theme="0" tint="-0.499984740745262"/>
        <rFont val="Arial"/>
        <family val="2"/>
      </rPr>
      <t>; Enter the name and type (static, hydro, seismic...) of the failure mode; Inlcude only the ten most critical failure modes; If there are less than ten failure modes, leave the extra "PFM name and type" fields blank; Enter dam name both on chart and to the right.</t>
    </r>
  </si>
  <si>
    <t>Total Risk and uncertainty bounds</t>
  </si>
  <si>
    <t>Annualized Life Loss Low</t>
  </si>
  <si>
    <t>Annualized Life Loss Mean</t>
  </si>
  <si>
    <t>Annualized Life Loss High</t>
  </si>
  <si>
    <t>AFP Low</t>
  </si>
  <si>
    <t>AFP mean</t>
  </si>
  <si>
    <t>AFP high</t>
  </si>
  <si>
    <r>
      <t>Life Loss Low (</t>
    </r>
    <r>
      <rPr>
        <b/>
        <sz val="10"/>
        <rFont val="Calibri"/>
        <family val="2"/>
      </rPr>
      <t>&gt;</t>
    </r>
    <r>
      <rPr>
        <b/>
        <sz val="10"/>
        <rFont val="Arial"/>
        <family val="2"/>
      </rPr>
      <t xml:space="preserve"> 0)</t>
    </r>
  </si>
  <si>
    <r>
      <t>Life Loss Mean (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1)</t>
    </r>
  </si>
  <si>
    <t>Life Loss High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</si>
</sst>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E+00"/>
    <numFmt numFmtId="165" formatCode="0.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24994659260841701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  <font>
      <b/>
      <sz val="10"/>
      <name val="Calibri"/>
      <family val="2"/>
    </font>
    <font>
      <b/>
      <i/>
      <sz val="12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3" fillId="0" borderId="0" xfId="2" applyFont="1" applyAlignment="1">
      <alignment horizontal="left"/>
    </xf>
    <xf numFmtId="0" fontId="1" fillId="0" borderId="0" xfId="2" applyFont="1"/>
    <xf numFmtId="11" fontId="1" fillId="0" borderId="0" xfId="2" applyNumberFormat="1" applyFont="1"/>
    <xf numFmtId="164" fontId="1" fillId="0" borderId="0" xfId="2" applyNumberFormat="1" applyFont="1"/>
    <xf numFmtId="0" fontId="1" fillId="0" borderId="0" xfId="2" applyFont="1" applyAlignment="1">
      <alignment vertical="top"/>
    </xf>
    <xf numFmtId="0" fontId="1" fillId="0" borderId="0" xfId="2" applyFont="1" applyAlignment="1">
      <alignment vertical="top" wrapText="1"/>
    </xf>
    <xf numFmtId="9" fontId="3" fillId="0" borderId="1" xfId="4" applyNumberFormat="1" applyFont="1" applyFill="1" applyBorder="1" applyAlignment="1">
      <alignment vertical="top" wrapText="1"/>
    </xf>
    <xf numFmtId="0" fontId="1" fillId="0" borderId="0" xfId="2" applyFont="1" applyFill="1" applyBorder="1"/>
    <xf numFmtId="0" fontId="1" fillId="0" borderId="0" xfId="2" applyFont="1" applyBorder="1"/>
    <xf numFmtId="0" fontId="4" fillId="0" borderId="4" xfId="2" applyFont="1" applyBorder="1" applyAlignment="1">
      <alignment vertical="top" wrapText="1"/>
    </xf>
    <xf numFmtId="11" fontId="1" fillId="2" borderId="7" xfId="4" applyNumberFormat="1" applyFont="1" applyFill="1" applyBorder="1" applyAlignment="1" applyProtection="1">
      <alignment horizontal="center" vertical="top" wrapText="1"/>
      <protection locked="0"/>
    </xf>
    <xf numFmtId="1" fontId="1" fillId="2" borderId="7" xfId="4" applyNumberFormat="1" applyFont="1" applyFill="1" applyBorder="1" applyAlignment="1" applyProtection="1">
      <alignment horizontal="center" vertical="top" wrapText="1"/>
      <protection locked="0"/>
    </xf>
    <xf numFmtId="0" fontId="4" fillId="0" borderId="11" xfId="2" applyFont="1" applyBorder="1" applyAlignment="1">
      <alignment vertical="top" wrapText="1"/>
    </xf>
    <xf numFmtId="164" fontId="4" fillId="0" borderId="12" xfId="2" applyNumberFormat="1" applyFont="1" applyBorder="1" applyAlignment="1">
      <alignment vertical="top" wrapText="1"/>
    </xf>
    <xf numFmtId="0" fontId="4" fillId="0" borderId="11" xfId="2" applyFont="1" applyBorder="1" applyAlignment="1">
      <alignment horizontal="left" vertical="top" wrapText="1"/>
    </xf>
    <xf numFmtId="0" fontId="4" fillId="0" borderId="13" xfId="2" applyFont="1" applyBorder="1"/>
    <xf numFmtId="0" fontId="4" fillId="0" borderId="14" xfId="2" applyFont="1" applyBorder="1" applyAlignment="1">
      <alignment vertical="top" wrapText="1"/>
    </xf>
    <xf numFmtId="2" fontId="4" fillId="0" borderId="14" xfId="2" applyNumberFormat="1" applyFont="1" applyBorder="1" applyAlignment="1">
      <alignment vertical="top" wrapText="1"/>
    </xf>
    <xf numFmtId="11" fontId="4" fillId="0" borderId="10" xfId="2" applyNumberFormat="1" applyFont="1" applyBorder="1" applyAlignment="1">
      <alignment vertical="top" wrapText="1"/>
    </xf>
    <xf numFmtId="0" fontId="4" fillId="0" borderId="15" xfId="2" applyFont="1" applyBorder="1"/>
    <xf numFmtId="0" fontId="4" fillId="0" borderId="0" xfId="2" applyFont="1" applyBorder="1" applyAlignment="1">
      <alignment vertical="top" wrapText="1"/>
    </xf>
    <xf numFmtId="164" fontId="4" fillId="0" borderId="16" xfId="2" applyNumberFormat="1" applyFont="1" applyBorder="1" applyAlignment="1">
      <alignment vertical="top" wrapText="1"/>
    </xf>
    <xf numFmtId="0" fontId="4" fillId="0" borderId="17" xfId="2" applyFont="1" applyBorder="1" applyAlignment="1">
      <alignment horizontal="left" vertical="top" wrapText="1"/>
    </xf>
    <xf numFmtId="0" fontId="4" fillId="0" borderId="18" xfId="2" applyFont="1" applyBorder="1" applyAlignment="1">
      <alignment vertical="top" wrapText="1"/>
    </xf>
    <xf numFmtId="2" fontId="4" fillId="0" borderId="18" xfId="2" applyNumberFormat="1" applyFont="1" applyBorder="1" applyAlignment="1">
      <alignment vertical="top" wrapText="1"/>
    </xf>
    <xf numFmtId="11" fontId="4" fillId="0" borderId="19" xfId="2" applyNumberFormat="1" applyFont="1" applyBorder="1" applyAlignment="1">
      <alignment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0" xfId="2" applyFont="1" applyBorder="1"/>
    <xf numFmtId="0" fontId="4" fillId="0" borderId="14" xfId="2" applyFont="1" applyBorder="1"/>
    <xf numFmtId="164" fontId="4" fillId="0" borderId="19" xfId="2" applyNumberFormat="1" applyFont="1" applyBorder="1" applyAlignment="1">
      <alignment vertical="top" wrapText="1"/>
    </xf>
    <xf numFmtId="164" fontId="4" fillId="0" borderId="10" xfId="2" applyNumberFormat="1" applyFont="1" applyBorder="1" applyAlignment="1">
      <alignment vertical="top" wrapText="1"/>
    </xf>
    <xf numFmtId="164" fontId="4" fillId="0" borderId="4" xfId="2" applyNumberFormat="1" applyFont="1" applyBorder="1" applyAlignment="1">
      <alignment vertical="top" wrapText="1"/>
    </xf>
    <xf numFmtId="164" fontId="4" fillId="0" borderId="0" xfId="2" applyNumberFormat="1" applyFont="1" applyBorder="1" applyAlignment="1">
      <alignment vertical="top" wrapText="1"/>
    </xf>
    <xf numFmtId="11" fontId="4" fillId="0" borderId="18" xfId="2" applyNumberFormat="1" applyFont="1" applyBorder="1" applyAlignment="1">
      <alignment vertical="top" wrapText="1"/>
    </xf>
    <xf numFmtId="11" fontId="4" fillId="0" borderId="14" xfId="2" applyNumberFormat="1" applyFont="1" applyBorder="1" applyAlignment="1">
      <alignment vertical="top" wrapText="1"/>
    </xf>
    <xf numFmtId="0" fontId="4" fillId="0" borderId="17" xfId="2" applyFont="1" applyBorder="1" applyAlignment="1">
      <alignment vertical="top" wrapText="1"/>
    </xf>
    <xf numFmtId="11" fontId="1" fillId="4" borderId="7" xfId="4" applyNumberFormat="1" applyFont="1" applyFill="1" applyBorder="1" applyAlignment="1" applyProtection="1">
      <alignment horizontal="center" vertical="top" wrapText="1"/>
      <protection locked="0"/>
    </xf>
    <xf numFmtId="1" fontId="1" fillId="4" borderId="7" xfId="4" applyNumberFormat="1" applyFont="1" applyFill="1" applyBorder="1" applyAlignment="1" applyProtection="1">
      <alignment horizontal="center" vertical="top" wrapText="1"/>
      <protection locked="0"/>
    </xf>
    <xf numFmtId="165" fontId="1" fillId="0" borderId="6" xfId="4" applyNumberFormat="1" applyFont="1" applyFill="1" applyBorder="1" applyAlignment="1">
      <alignment horizontal="center" vertical="top" wrapText="1"/>
    </xf>
    <xf numFmtId="1" fontId="1" fillId="0" borderId="0" xfId="2" applyNumberFormat="1" applyFont="1" applyAlignment="1">
      <alignment vertical="top" wrapText="1"/>
    </xf>
    <xf numFmtId="11" fontId="3" fillId="3" borderId="3" xfId="4" applyNumberFormat="1" applyFont="1" applyFill="1" applyBorder="1" applyAlignment="1">
      <alignment horizontal="center" vertical="center" wrapText="1"/>
    </xf>
    <xf numFmtId="11" fontId="3" fillId="3" borderId="1" xfId="4" applyNumberFormat="1" applyFont="1" applyFill="1" applyBorder="1" applyAlignment="1">
      <alignment horizontal="center" vertical="center" wrapText="1"/>
    </xf>
    <xf numFmtId="43" fontId="3" fillId="0" borderId="20" xfId="4" applyFont="1" applyFill="1" applyBorder="1" applyAlignment="1">
      <alignment vertical="top" wrapText="1"/>
    </xf>
    <xf numFmtId="43" fontId="3" fillId="0" borderId="21" xfId="4" applyFont="1" applyFill="1" applyBorder="1" applyAlignment="1">
      <alignment vertical="top" wrapText="1"/>
    </xf>
    <xf numFmtId="43" fontId="3" fillId="0" borderId="4" xfId="4" applyFont="1" applyFill="1" applyBorder="1" applyAlignment="1">
      <alignment vertical="top" wrapText="1"/>
    </xf>
    <xf numFmtId="9" fontId="3" fillId="0" borderId="21" xfId="4" applyNumberFormat="1" applyFont="1" applyFill="1" applyBorder="1" applyAlignment="1">
      <alignment vertical="top" wrapText="1"/>
    </xf>
    <xf numFmtId="9" fontId="3" fillId="0" borderId="4" xfId="4" applyNumberFormat="1" applyFont="1" applyFill="1" applyBorder="1" applyAlignment="1">
      <alignment vertical="top" wrapText="1"/>
    </xf>
    <xf numFmtId="9" fontId="3" fillId="0" borderId="5" xfId="4" applyNumberFormat="1" applyFont="1" applyFill="1" applyBorder="1" applyAlignment="1">
      <alignment vertical="top" wrapText="1"/>
    </xf>
    <xf numFmtId="43" fontId="3" fillId="3" borderId="22" xfId="4" applyFont="1" applyFill="1" applyBorder="1" applyAlignment="1">
      <alignment horizontal="center" vertical="center" wrapText="1"/>
    </xf>
    <xf numFmtId="165" fontId="1" fillId="0" borderId="23" xfId="4" applyNumberFormat="1" applyFont="1" applyFill="1" applyBorder="1" applyAlignment="1">
      <alignment horizontal="center" vertical="top" wrapText="1"/>
    </xf>
    <xf numFmtId="0" fontId="1" fillId="0" borderId="0" xfId="2" applyFont="1" applyBorder="1" applyAlignment="1">
      <alignment vertical="top" wrapText="1"/>
    </xf>
    <xf numFmtId="0" fontId="1" fillId="4" borderId="25" xfId="4" applyNumberFormat="1" applyFont="1" applyFill="1" applyBorder="1" applyAlignment="1" applyProtection="1">
      <alignment horizontal="center" vertical="top" wrapText="1"/>
      <protection locked="0"/>
    </xf>
    <xf numFmtId="11" fontId="1" fillId="4" borderId="26" xfId="4" applyNumberFormat="1" applyFont="1" applyFill="1" applyBorder="1" applyAlignment="1" applyProtection="1">
      <alignment horizontal="center" vertical="top" wrapText="1"/>
      <protection locked="0"/>
    </xf>
    <xf numFmtId="1" fontId="1" fillId="4" borderId="26" xfId="4" applyNumberFormat="1" applyFont="1" applyFill="1" applyBorder="1" applyAlignment="1" applyProtection="1">
      <alignment horizontal="center" vertical="top" wrapText="1"/>
      <protection locked="0"/>
    </xf>
    <xf numFmtId="1" fontId="1" fillId="4" borderId="27" xfId="4" applyNumberFormat="1" applyFont="1" applyFill="1" applyBorder="1" applyAlignment="1" applyProtection="1">
      <alignment horizontal="center" vertical="top" wrapText="1"/>
      <protection locked="0"/>
    </xf>
    <xf numFmtId="0" fontId="1" fillId="2" borderId="28" xfId="4" applyNumberFormat="1" applyFont="1" applyFill="1" applyBorder="1" applyAlignment="1" applyProtection="1">
      <alignment horizontal="center" vertical="top" wrapText="1"/>
      <protection locked="0"/>
    </xf>
    <xf numFmtId="1" fontId="1" fillId="2" borderId="29" xfId="4" applyNumberFormat="1" applyFont="1" applyFill="1" applyBorder="1" applyAlignment="1" applyProtection="1">
      <alignment horizontal="center" vertical="top" wrapText="1"/>
      <protection locked="0"/>
    </xf>
    <xf numFmtId="0" fontId="1" fillId="4" borderId="28" xfId="4" applyNumberFormat="1" applyFont="1" applyFill="1" applyBorder="1" applyAlignment="1" applyProtection="1">
      <alignment horizontal="center" vertical="top" wrapText="1"/>
      <protection locked="0"/>
    </xf>
    <xf numFmtId="1" fontId="1" fillId="4" borderId="29" xfId="4" applyNumberFormat="1" applyFont="1" applyFill="1" applyBorder="1" applyAlignment="1" applyProtection="1">
      <alignment horizontal="center" vertical="top" wrapText="1"/>
      <protection locked="0"/>
    </xf>
    <xf numFmtId="0" fontId="1" fillId="2" borderId="30" xfId="4" applyNumberFormat="1" applyFont="1" applyFill="1" applyBorder="1" applyAlignment="1" applyProtection="1">
      <alignment horizontal="center" vertical="top" wrapText="1"/>
      <protection locked="0"/>
    </xf>
    <xf numFmtId="0" fontId="1" fillId="4" borderId="30" xfId="4" applyNumberFormat="1" applyFont="1" applyFill="1" applyBorder="1" applyAlignment="1" applyProtection="1">
      <alignment horizontal="center" vertical="top" wrapText="1"/>
      <protection locked="0"/>
    </xf>
    <xf numFmtId="0" fontId="1" fillId="2" borderId="31" xfId="4" applyNumberFormat="1" applyFont="1" applyFill="1" applyBorder="1" applyAlignment="1" applyProtection="1">
      <alignment horizontal="center" vertical="top" wrapText="1"/>
      <protection locked="0"/>
    </xf>
    <xf numFmtId="11" fontId="1" fillId="2" borderId="32" xfId="4" applyNumberFormat="1" applyFont="1" applyFill="1" applyBorder="1" applyAlignment="1" applyProtection="1">
      <alignment horizontal="center" vertical="top" wrapText="1"/>
      <protection locked="0"/>
    </xf>
    <xf numFmtId="1" fontId="1" fillId="2" borderId="32" xfId="4" applyNumberFormat="1" applyFont="1" applyFill="1" applyBorder="1" applyAlignment="1" applyProtection="1">
      <alignment horizontal="center" vertical="top" wrapText="1"/>
      <protection locked="0"/>
    </xf>
    <xf numFmtId="1" fontId="1" fillId="2" borderId="33" xfId="4" applyNumberFormat="1" applyFont="1" applyFill="1" applyBorder="1" applyAlignment="1" applyProtection="1">
      <alignment horizontal="center" vertical="top" wrapText="1"/>
      <protection locked="0"/>
    </xf>
    <xf numFmtId="9" fontId="3" fillId="0" borderId="23" xfId="4" applyNumberFormat="1" applyFont="1" applyFill="1" applyBorder="1" applyAlignment="1">
      <alignment vertical="top" wrapText="1"/>
    </xf>
    <xf numFmtId="0" fontId="5" fillId="0" borderId="24" xfId="2" applyFont="1" applyFill="1" applyBorder="1" applyAlignment="1" applyProtection="1">
      <alignment vertical="top" wrapText="1"/>
      <protection locked="0"/>
    </xf>
    <xf numFmtId="0" fontId="4" fillId="0" borderId="34" xfId="2" applyFont="1" applyBorder="1" applyAlignment="1">
      <alignment horizontal="right" vertical="top"/>
    </xf>
    <xf numFmtId="11" fontId="4" fillId="0" borderId="8" xfId="2" applyNumberFormat="1" applyFont="1" applyBorder="1" applyAlignment="1">
      <alignment horizontal="right" vertical="top"/>
    </xf>
    <xf numFmtId="2" fontId="1" fillId="0" borderId="3" xfId="4" applyNumberFormat="1" applyFont="1" applyFill="1" applyBorder="1" applyAlignment="1">
      <alignment horizontal="center" vertical="center" wrapText="1"/>
    </xf>
    <xf numFmtId="11" fontId="1" fillId="4" borderId="35" xfId="2" applyNumberFormat="1" applyFont="1" applyFill="1" applyBorder="1" applyAlignment="1">
      <alignment horizontal="center" vertical="top" wrapText="1"/>
    </xf>
    <xf numFmtId="11" fontId="1" fillId="4" borderId="36" xfId="2" applyNumberFormat="1" applyFont="1" applyFill="1" applyBorder="1" applyAlignment="1">
      <alignment horizontal="center" vertical="top" wrapText="1"/>
    </xf>
    <xf numFmtId="11" fontId="1" fillId="4" borderId="37" xfId="2" applyNumberFormat="1" applyFont="1" applyFill="1" applyBorder="1" applyAlignment="1">
      <alignment horizontal="center" vertical="top" wrapText="1"/>
    </xf>
    <xf numFmtId="11" fontId="1" fillId="2" borderId="30" xfId="2" applyNumberFormat="1" applyFont="1" applyFill="1" applyBorder="1" applyAlignment="1">
      <alignment horizontal="center" vertical="top" wrapText="1"/>
    </xf>
    <xf numFmtId="11" fontId="1" fillId="2" borderId="7" xfId="2" applyNumberFormat="1" applyFont="1" applyFill="1" applyBorder="1" applyAlignment="1">
      <alignment horizontal="center" vertical="top" wrapText="1"/>
    </xf>
    <xf numFmtId="11" fontId="1" fillId="2" borderId="38" xfId="2" applyNumberFormat="1" applyFont="1" applyFill="1" applyBorder="1" applyAlignment="1">
      <alignment horizontal="center" vertical="top" wrapText="1"/>
    </xf>
    <xf numFmtId="11" fontId="1" fillId="4" borderId="30" xfId="2" applyNumberFormat="1" applyFont="1" applyFill="1" applyBorder="1" applyAlignment="1">
      <alignment horizontal="center" vertical="top" wrapText="1"/>
    </xf>
    <xf numFmtId="11" fontId="1" fillId="4" borderId="7" xfId="2" applyNumberFormat="1" applyFont="1" applyFill="1" applyBorder="1" applyAlignment="1">
      <alignment horizontal="center" vertical="top" wrapText="1"/>
    </xf>
    <xf numFmtId="11" fontId="1" fillId="4" borderId="38" xfId="2" applyNumberFormat="1" applyFont="1" applyFill="1" applyBorder="1" applyAlignment="1">
      <alignment horizontal="center" vertical="top" wrapText="1"/>
    </xf>
    <xf numFmtId="11" fontId="1" fillId="2" borderId="39" xfId="2" applyNumberFormat="1" applyFont="1" applyFill="1" applyBorder="1" applyAlignment="1">
      <alignment horizontal="center" vertical="top" wrapText="1"/>
    </xf>
    <xf numFmtId="11" fontId="1" fillId="2" borderId="9" xfId="2" applyNumberFormat="1" applyFont="1" applyFill="1" applyBorder="1" applyAlignment="1">
      <alignment horizontal="center" vertical="top" wrapText="1"/>
    </xf>
    <xf numFmtId="11" fontId="1" fillId="2" borderId="40" xfId="2" applyNumberFormat="1" applyFont="1" applyFill="1" applyBorder="1" applyAlignment="1">
      <alignment horizontal="center" vertical="top" wrapText="1"/>
    </xf>
    <xf numFmtId="0" fontId="4" fillId="0" borderId="41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11" fontId="1" fillId="3" borderId="6" xfId="4" applyNumberFormat="1" applyFont="1" applyFill="1" applyBorder="1" applyAlignment="1">
      <alignment horizontal="center" vertical="center" wrapText="1"/>
    </xf>
    <xf numFmtId="11" fontId="1" fillId="3" borderId="3" xfId="4" applyNumberFormat="1" applyFont="1" applyFill="1" applyBorder="1" applyAlignment="1">
      <alignment horizontal="center" vertical="center" wrapText="1"/>
    </xf>
    <xf numFmtId="11" fontId="1" fillId="3" borderId="1" xfId="4" applyNumberFormat="1" applyFont="1" applyFill="1" applyBorder="1" applyAlignment="1">
      <alignment horizontal="center" vertical="center" wrapText="1"/>
    </xf>
    <xf numFmtId="11" fontId="1" fillId="3" borderId="2" xfId="4" applyNumberFormat="1" applyFont="1" applyFill="1" applyBorder="1" applyAlignment="1">
      <alignment horizontal="center" vertical="center" wrapText="1"/>
    </xf>
    <xf numFmtId="0" fontId="8" fillId="0" borderId="3" xfId="2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6">
    <cellStyle name="Comma 2" xfId="1"/>
    <cellStyle name="Comma 3" xfId="4"/>
    <cellStyle name="Normal" xfId="0" builtinId="0"/>
    <cellStyle name="Normal 2" xfId="2"/>
    <cellStyle name="Normal 2 2" xfId="5"/>
    <cellStyle name="Normal 3" xfId="3"/>
  </cellStyles>
  <dxfs count="0"/>
  <tableStyles count="0" defaultTableStyle="TableStyleMedium9" defaultPivotStyle="PivotStyleLight16"/>
  <colors>
    <mruColors>
      <color rgb="FFC8C8C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baseline="0"/>
              <a:t>Noname Dam</a:t>
            </a:r>
          </a:p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baseline="0"/>
              <a:t> 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64811915983998"/>
          <c:y val="0.10564045071019176"/>
          <c:w val="0.63977104785035765"/>
          <c:h val="0.81240311209873162"/>
        </c:manualLayout>
      </c:layout>
      <c:scatterChart>
        <c:scatterStyle val="lineMarker"/>
        <c:ser>
          <c:idx val="9"/>
          <c:order val="0"/>
          <c:tx>
            <c:strRef>
              <c:f>'Data Table'!$A$13</c:f>
              <c:strCache>
                <c:ptCount val="1"/>
                <c:pt idx="0">
                  <c:v>Total Risk and uncertainty bounds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 w="38100"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Table'!$F$13</c:f>
              <c:numCache>
                <c:formatCode>0.00</c:formatCode>
                <c:ptCount val="1"/>
                <c:pt idx="0">
                  <c:v>23.262243095696849</c:v>
                </c:pt>
              </c:numCache>
            </c:numRef>
          </c:xVal>
          <c:yVal>
            <c:numRef>
              <c:f>'Data Table'!$C$13</c:f>
              <c:numCache>
                <c:formatCode>0.00E+00</c:formatCode>
                <c:ptCount val="1"/>
                <c:pt idx="0">
                  <c:v>1.9929600000000001E-4</c:v>
                </c:pt>
              </c:numCache>
            </c:numRef>
          </c:yVal>
        </c:ser>
        <c:ser>
          <c:idx val="4"/>
          <c:order val="1"/>
          <c:tx>
            <c:strRef>
              <c:f>'Data Table'!$A$3</c:f>
              <c:strCache>
                <c:ptCount val="1"/>
                <c:pt idx="0">
                  <c:v>Static Failure Mode 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Table'!$F$3</c:f>
              <c:numCache>
                <c:formatCode>0</c:formatCode>
                <c:ptCount val="1"/>
                <c:pt idx="0">
                  <c:v>17</c:v>
                </c:pt>
              </c:numCache>
            </c:numRef>
          </c:xVal>
          <c:yVal>
            <c:numRef>
              <c:f>'Data Table'!$C$3</c:f>
              <c:numCache>
                <c:formatCode>0.00E+00</c:formatCode>
                <c:ptCount val="1"/>
                <c:pt idx="0">
                  <c:v>1.94E-4</c:v>
                </c:pt>
              </c:numCache>
            </c:numRef>
          </c:yVal>
        </c:ser>
        <c:ser>
          <c:idx val="3"/>
          <c:order val="2"/>
          <c:tx>
            <c:strRef>
              <c:f>'Data Table'!$A$4</c:f>
              <c:strCache>
                <c:ptCount val="1"/>
                <c:pt idx="0">
                  <c:v>Hydro Failure Mode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'Data Table'!$F$4</c:f>
              <c:numCache>
                <c:formatCode>0</c:formatCode>
                <c:ptCount val="1"/>
                <c:pt idx="0">
                  <c:v>72</c:v>
                </c:pt>
              </c:numCache>
            </c:numRef>
          </c:xVal>
          <c:yVal>
            <c:numRef>
              <c:f>'Data Table'!$C$4</c:f>
              <c:numCache>
                <c:formatCode>0.00E+00</c:formatCode>
                <c:ptCount val="1"/>
                <c:pt idx="0">
                  <c:v>5.3600000000000004E-7</c:v>
                </c:pt>
              </c:numCache>
            </c:numRef>
          </c:yVal>
        </c:ser>
        <c:ser>
          <c:idx val="19"/>
          <c:order val="3"/>
          <c:tx>
            <c:strRef>
              <c:f>'Data Table'!$A$5</c:f>
              <c:strCache>
                <c:ptCount val="1"/>
                <c:pt idx="0">
                  <c:v>Seismic Failure Mode 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Table'!$F$5</c:f>
              <c:numCache>
                <c:formatCode>0</c:formatCode>
                <c:ptCount val="1"/>
                <c:pt idx="0">
                  <c:v>273</c:v>
                </c:pt>
              </c:numCache>
            </c:numRef>
          </c:xVal>
          <c:yVal>
            <c:numRef>
              <c:f>'Data Table'!$C$5</c:f>
              <c:numCache>
                <c:formatCode>0.00E+00</c:formatCode>
                <c:ptCount val="1"/>
                <c:pt idx="0">
                  <c:v>4.7600000000000002E-6</c:v>
                </c:pt>
              </c:numCache>
            </c:numRef>
          </c:yVal>
        </c:ser>
        <c:ser>
          <c:idx val="20"/>
          <c:order val="4"/>
          <c:tx>
            <c:strRef>
              <c:f>'Data Table'!$A$6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'Data Table'!$F$6</c:f>
              <c:numCache>
                <c:formatCode>0</c:formatCode>
                <c:ptCount val="1"/>
              </c:numCache>
            </c:numRef>
          </c:xVal>
          <c:yVal>
            <c:numRef>
              <c:f>'Data Table'!$C$6</c:f>
              <c:numCache>
                <c:formatCode>0.00E+00</c:formatCode>
                <c:ptCount val="1"/>
              </c:numCache>
            </c:numRef>
          </c:yVal>
        </c:ser>
        <c:ser>
          <c:idx val="6"/>
          <c:order val="5"/>
          <c:tx>
            <c:strRef>
              <c:f>'Data Table'!$A$7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x"/>
            <c:size val="10"/>
            <c:spPr>
              <a:ln w="50800">
                <a:solidFill>
                  <a:schemeClr val="tx1"/>
                </a:solidFill>
              </a:ln>
            </c:spPr>
          </c:marker>
          <c:xVal>
            <c:numRef>
              <c:f>'Data Table'!$F$7</c:f>
              <c:numCache>
                <c:formatCode>0</c:formatCode>
                <c:ptCount val="1"/>
              </c:numCache>
            </c:numRef>
          </c:xVal>
          <c:yVal>
            <c:numRef>
              <c:f>'Data Table'!$C$7</c:f>
              <c:numCache>
                <c:formatCode>0.00E+00</c:formatCode>
                <c:ptCount val="1"/>
              </c:numCache>
            </c:numRef>
          </c:yVal>
        </c:ser>
        <c:ser>
          <c:idx val="7"/>
          <c:order val="6"/>
          <c:tx>
            <c:strRef>
              <c:f>'Data Table'!$A$8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Table'!$F$8</c:f>
              <c:numCache>
                <c:formatCode>0</c:formatCode>
                <c:ptCount val="1"/>
              </c:numCache>
            </c:numRef>
          </c:xVal>
          <c:yVal>
            <c:numRef>
              <c:f>'Data Table'!$C$8</c:f>
              <c:numCache>
                <c:formatCode>0.00E+00</c:formatCode>
                <c:ptCount val="1"/>
              </c:numCache>
            </c:numRef>
          </c:yVal>
        </c:ser>
        <c:ser>
          <c:idx val="8"/>
          <c:order val="7"/>
          <c:tx>
            <c:strRef>
              <c:f>'Data Table'!$A$9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Table'!$F$9</c:f>
              <c:numCache>
                <c:formatCode>0</c:formatCode>
                <c:ptCount val="1"/>
              </c:numCache>
            </c:numRef>
          </c:xVal>
          <c:yVal>
            <c:numRef>
              <c:f>'Data Table'!$C$9</c:f>
              <c:numCache>
                <c:formatCode>0.00E+00</c:formatCode>
                <c:ptCount val="1"/>
              </c:numCache>
            </c:numRef>
          </c:yVal>
        </c:ser>
        <c:ser>
          <c:idx val="12"/>
          <c:order val="8"/>
          <c:tx>
            <c:strRef>
              <c:f>'Data Table'!$A$10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F79646">
                  <a:lumMod val="75000"/>
                </a:srgb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'Data Table'!$F$10</c:f>
              <c:numCache>
                <c:formatCode>0</c:formatCode>
                <c:ptCount val="1"/>
              </c:numCache>
            </c:numRef>
          </c:xVal>
          <c:yVal>
            <c:numRef>
              <c:f>'Data Table'!$C$10</c:f>
              <c:numCache>
                <c:formatCode>0.00E+00</c:formatCode>
                <c:ptCount val="1"/>
              </c:numCache>
            </c:numRef>
          </c:yVal>
        </c:ser>
        <c:ser>
          <c:idx val="13"/>
          <c:order val="9"/>
          <c:tx>
            <c:strRef>
              <c:f>'Data Table'!$A$11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Table'!$F$11</c:f>
              <c:numCache>
                <c:formatCode>0</c:formatCode>
                <c:ptCount val="1"/>
              </c:numCache>
            </c:numRef>
          </c:xVal>
          <c:yVal>
            <c:numRef>
              <c:f>'Data Table'!$C$11</c:f>
              <c:numCache>
                <c:formatCode>0.00E+00</c:formatCode>
                <c:ptCount val="1"/>
              </c:numCache>
            </c:numRef>
          </c:yVal>
        </c:ser>
        <c:ser>
          <c:idx val="14"/>
          <c:order val="10"/>
          <c:tx>
            <c:strRef>
              <c:f>'Data Table'!$A$12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x"/>
            <c:size val="10"/>
            <c:spPr>
              <a:noFill/>
              <a:ln w="50800"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'Data Table'!$F$12</c:f>
              <c:numCache>
                <c:formatCode>0</c:formatCode>
                <c:ptCount val="1"/>
              </c:numCache>
            </c:numRef>
          </c:xVal>
          <c:yVal>
            <c:numRef>
              <c:f>'Data Table'!$C$12</c:f>
              <c:numCache>
                <c:formatCode>0.00E+00</c:formatCode>
                <c:ptCount val="1"/>
              </c:numCache>
            </c:numRef>
          </c:yVal>
        </c:ser>
        <c:ser>
          <c:idx val="0"/>
          <c:order val="11"/>
          <c:tx>
            <c:strRef>
              <c:f>'Data Table'!$E$14</c:f>
              <c:strCache>
                <c:ptCount val="1"/>
                <c:pt idx="0">
                  <c:v>Diagonal Guideline</c:v>
                </c:pt>
              </c:strCache>
            </c:strRef>
          </c:tx>
          <c:spPr>
            <a:ln w="38100">
              <a:solidFill>
                <a:srgbClr val="C8C8C8"/>
              </a:solidFill>
              <a:prstDash val="lgDash"/>
            </a:ln>
          </c:spPr>
          <c:marker>
            <c:symbol val="none"/>
          </c:marker>
          <c:dPt>
            <c:idx val="1"/>
            <c:spPr>
              <a:ln w="127000">
                <a:solidFill>
                  <a:srgbClr val="C8C8C8"/>
                </a:solidFill>
                <a:prstDash val="sysDash"/>
              </a:ln>
            </c:spPr>
          </c:dPt>
          <c:xVal>
            <c:numRef>
              <c:f>'Data Table'!$F$14:$F$15</c:f>
              <c:numCache>
                <c:formatCode>General</c:formatCode>
                <c:ptCount val="2"/>
                <c:pt idx="0">
                  <c:v>0.1</c:v>
                </c:pt>
                <c:pt idx="1">
                  <c:v>1000</c:v>
                </c:pt>
              </c:numCache>
            </c:numRef>
          </c:xVal>
          <c:yVal>
            <c:numRef>
              <c:f>'Data Table'!$G$14:$G$15</c:f>
              <c:numCache>
                <c:formatCode>0.0E+00</c:formatCode>
                <c:ptCount val="2"/>
                <c:pt idx="0">
                  <c:v>0.01</c:v>
                </c:pt>
                <c:pt idx="1">
                  <c:v>9.9999999999999995E-7</c:v>
                </c:pt>
              </c:numCache>
            </c:numRef>
          </c:yVal>
        </c:ser>
        <c:ser>
          <c:idx val="1"/>
          <c:order val="12"/>
          <c:tx>
            <c:strRef>
              <c:f>'Data Table'!$B$14</c:f>
              <c:strCache>
                <c:ptCount val="1"/>
                <c:pt idx="0">
                  <c:v>Horizontal guideline</c:v>
                </c:pt>
              </c:strCache>
            </c:strRef>
          </c:tx>
          <c:spPr>
            <a:ln w="38100">
              <a:solidFill>
                <a:srgbClr val="C8C8C8"/>
              </a:solidFill>
              <a:prstDash val="lgDash"/>
            </a:ln>
          </c:spPr>
          <c:marker>
            <c:symbol val="none"/>
          </c:marker>
          <c:dPt>
            <c:idx val="1"/>
            <c:spPr>
              <a:ln w="127000">
                <a:solidFill>
                  <a:srgbClr val="C8C8C8"/>
                </a:solidFill>
                <a:prstDash val="sysDash"/>
              </a:ln>
            </c:spPr>
          </c:dPt>
          <c:xVal>
            <c:numRef>
              <c:f>'Data Table'!$C$14:$C$15</c:f>
              <c:numCache>
                <c:formatCode>General</c:formatCode>
                <c:ptCount val="2"/>
                <c:pt idx="0">
                  <c:v>0.1</c:v>
                </c:pt>
                <c:pt idx="1">
                  <c:v>100000</c:v>
                </c:pt>
              </c:numCache>
            </c:numRef>
          </c:xVal>
          <c:yVal>
            <c:numRef>
              <c:f>'Data Table'!$D$14:$D$15</c:f>
              <c:numCache>
                <c:formatCode>0.0E+00</c:formatCode>
                <c:ptCount val="2"/>
                <c:pt idx="0">
                  <c:v>1E-4</c:v>
                </c:pt>
                <c:pt idx="1">
                  <c:v>1E-4</c:v>
                </c:pt>
              </c:numCache>
            </c:numRef>
          </c:yVal>
        </c:ser>
        <c:ser>
          <c:idx val="2"/>
          <c:order val="13"/>
          <c:tx>
            <c:strRef>
              <c:f>'Data Table'!$H$14</c:f>
              <c:strCache>
                <c:ptCount val="1"/>
                <c:pt idx="0">
                  <c:v>ALARP horiz</c:v>
                </c:pt>
              </c:strCache>
            </c:strRef>
          </c:tx>
          <c:spPr>
            <a:ln w="127000">
              <a:solidFill>
                <a:srgbClr val="C8C8C8"/>
              </a:solidFill>
              <a:prstDash val="sysDash"/>
            </a:ln>
          </c:spPr>
          <c:marker>
            <c:symbol val="none"/>
          </c:marker>
          <c:xVal>
            <c:numRef>
              <c:f>'Data Table'!$I$14:$I$15</c:f>
              <c:numCache>
                <c:formatCode>General</c:formatCode>
                <c:ptCount val="2"/>
                <c:pt idx="0">
                  <c:v>1000</c:v>
                </c:pt>
                <c:pt idx="1">
                  <c:v>10000</c:v>
                </c:pt>
              </c:numCache>
            </c:numRef>
          </c:xVal>
          <c:yVal>
            <c:numRef>
              <c:f>'Data Table'!$J$14:$J$15</c:f>
              <c:numCache>
                <c:formatCode>0.0E+00</c:formatCode>
                <c:ptCount val="2"/>
                <c:pt idx="0">
                  <c:v>9.9999999999999995E-7</c:v>
                </c:pt>
                <c:pt idx="1">
                  <c:v>9.9999999999999995E-7</c:v>
                </c:pt>
              </c:numCache>
            </c:numRef>
          </c:yVal>
        </c:ser>
        <c:ser>
          <c:idx val="5"/>
          <c:order val="14"/>
          <c:tx>
            <c:strRef>
              <c:f>'Data Table'!$B$16</c:f>
              <c:strCache>
                <c:ptCount val="1"/>
                <c:pt idx="0">
                  <c:v>ALARP vert</c:v>
                </c:pt>
              </c:strCache>
            </c:strRef>
          </c:tx>
          <c:spPr>
            <a:ln w="127000">
              <a:solidFill>
                <a:srgbClr val="C8C8C8"/>
              </a:solidFill>
              <a:prstDash val="sysDash"/>
            </a:ln>
          </c:spPr>
          <c:marker>
            <c:symbol val="none"/>
          </c:marker>
          <c:xVal>
            <c:numRef>
              <c:f>'Data Table'!$C$16:$C$17</c:f>
              <c:numCache>
                <c:formatCode>General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xVal>
          <c:yVal>
            <c:numRef>
              <c:f>'Data Table'!$D$16:$D$17</c:f>
              <c:numCache>
                <c:formatCode>0.0E+00</c:formatCode>
                <c:ptCount val="2"/>
                <c:pt idx="0">
                  <c:v>9.9999999999999995E-7</c:v>
                </c:pt>
                <c:pt idx="1">
                  <c:v>1E-8</c:v>
                </c:pt>
              </c:numCache>
            </c:numRef>
          </c:yVal>
        </c:ser>
        <c:ser>
          <c:idx val="10"/>
          <c:order val="15"/>
          <c:tx>
            <c:strRef>
              <c:f>'Data Table'!$E$16</c:f>
              <c:strCache>
                <c:ptCount val="1"/>
                <c:pt idx="0">
                  <c:v>ALL error bars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'Data Table'!$F$16:$F$17</c:f>
              <c:numCache>
                <c:formatCode>0.00</c:formatCode>
                <c:ptCount val="2"/>
                <c:pt idx="0">
                  <c:v>9.8691922177462814</c:v>
                </c:pt>
                <c:pt idx="1">
                  <c:v>50.73255202816123</c:v>
                </c:pt>
              </c:numCache>
            </c:numRef>
          </c:xVal>
          <c:yVal>
            <c:numRef>
              <c:f>'Data Table'!$G$16:$G$17</c:f>
              <c:numCache>
                <c:formatCode>0.00E+00</c:formatCode>
                <c:ptCount val="2"/>
                <c:pt idx="0">
                  <c:v>8.4552917968250743E-5</c:v>
                </c:pt>
                <c:pt idx="1">
                  <c:v>4.3464401293591328E-4</c:v>
                </c:pt>
              </c:numCache>
            </c:numRef>
          </c:yVal>
        </c:ser>
        <c:ser>
          <c:idx val="11"/>
          <c:order val="16"/>
          <c:tx>
            <c:strRef>
              <c:f>'Data Table'!$H$16</c:f>
              <c:strCache>
                <c:ptCount val="1"/>
                <c:pt idx="0">
                  <c:v>APF error bars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'Data Table'!$I$16:$I$17</c:f>
              <c:numCache>
                <c:formatCode>0.00</c:formatCode>
                <c:ptCount val="2"/>
                <c:pt idx="0">
                  <c:v>23.262243095696849</c:v>
                </c:pt>
                <c:pt idx="1">
                  <c:v>23.262243095696849</c:v>
                </c:pt>
              </c:numCache>
            </c:numRef>
          </c:xVal>
          <c:yVal>
            <c:numRef>
              <c:f>'Data Table'!$J$16:$J$17</c:f>
              <c:numCache>
                <c:formatCode>0.00E+00</c:formatCode>
                <c:ptCount val="2"/>
                <c:pt idx="0">
                  <c:v>3.4904999999999999E-5</c:v>
                </c:pt>
                <c:pt idx="1">
                  <c:v>5.5449999999999998E-4</c:v>
                </c:pt>
              </c:numCache>
            </c:numRef>
          </c:yVal>
        </c:ser>
        <c:axId val="153687168"/>
        <c:axId val="153689472"/>
      </c:scatterChart>
      <c:valAx>
        <c:axId val="153687168"/>
        <c:scaling>
          <c:logBase val="10"/>
          <c:orientation val="minMax"/>
          <c:max val="10000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N, Estimated</a:t>
                </a:r>
                <a:r>
                  <a:rPr lang="en-US" baseline="0"/>
                  <a:t> Life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2389397732104902"/>
              <c:y val="0.95543836278866057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689472"/>
        <c:crossesAt val="1.0000000000000212E-10"/>
        <c:crossBetween val="midCat"/>
      </c:valAx>
      <c:valAx>
        <c:axId val="153689472"/>
        <c:scaling>
          <c:logBase val="10"/>
          <c:orientation val="minMax"/>
          <c:max val="0.1"/>
          <c:min val="1.0000000000001102E-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f, Annualized Failure Probability (AFP) </a:t>
                </a:r>
              </a:p>
            </c:rich>
          </c:tx>
          <c:layout>
            <c:manualLayout>
              <c:xMode val="edge"/>
              <c:yMode val="edge"/>
              <c:x val="3.7640456233293455E-4"/>
              <c:y val="0.38441762802905688"/>
            </c:manualLayout>
          </c:layout>
          <c:spPr>
            <a:noFill/>
            <a:ln w="25400">
              <a:noFill/>
            </a:ln>
          </c:spPr>
        </c:title>
        <c:numFmt formatCode="0.E+00" sourceLinked="0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687168"/>
        <c:crossesAt val="1.0000000000000041E-3"/>
        <c:crossBetween val="midCat"/>
        <c:majorUnit val="10"/>
        <c:minorUnit val="1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77339176376477292"/>
          <c:y val="0.10583629371909919"/>
          <c:w val="0.20342684670462646"/>
          <c:h val="0.815402673503021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1076" y="0"/>
    <xdr:ext cx="6401687" cy="85834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0.09993</cdr:x>
      <cdr:y>0.05465</cdr:y>
    </cdr:from>
    <cdr:to>
      <cdr:x>0.97779</cdr:x>
      <cdr:y>0.10542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39725" y="469085"/>
          <a:ext cx="5619781" cy="435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Notes: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30"/>
  <sheetViews>
    <sheetView tabSelected="1" zoomScaleNormal="100" workbookViewId="0">
      <selection activeCell="L5" sqref="L5"/>
    </sheetView>
  </sheetViews>
  <sheetFormatPr defaultRowHeight="12.75"/>
  <cols>
    <col min="1" max="1" width="20.28515625" style="2" customWidth="1"/>
    <col min="2" max="2" width="10.140625" style="2" customWidth="1"/>
    <col min="3" max="3" width="11.28515625" style="2" customWidth="1"/>
    <col min="4" max="4" width="10.5703125" style="2" customWidth="1"/>
    <col min="5" max="5" width="12.5703125" style="2" customWidth="1"/>
    <col min="6" max="6" width="12.85546875" style="2" customWidth="1"/>
    <col min="7" max="7" width="12.28515625" style="2" customWidth="1"/>
    <col min="8" max="8" width="16.28515625" style="2" customWidth="1"/>
    <col min="9" max="10" width="16" style="2" customWidth="1"/>
    <col min="11" max="11" width="11.28515625" style="2" customWidth="1"/>
    <col min="12" max="16384" width="9.140625" style="2"/>
  </cols>
  <sheetData>
    <row r="1" spans="1:34" ht="50.25" customHeight="1" thickTop="1" thickBot="1">
      <c r="A1" s="89" t="s">
        <v>13</v>
      </c>
      <c r="B1" s="90"/>
      <c r="C1" s="90"/>
      <c r="D1" s="90"/>
      <c r="E1" s="90"/>
      <c r="F1" s="90"/>
      <c r="G1" s="90"/>
      <c r="H1" s="90"/>
      <c r="I1" s="90"/>
      <c r="J1" s="67" t="s">
        <v>12</v>
      </c>
      <c r="K1" s="5"/>
      <c r="L1" s="5"/>
    </row>
    <row r="2" spans="1:34" ht="27.75" customHeight="1" thickBot="1">
      <c r="A2" s="43" t="s">
        <v>0</v>
      </c>
      <c r="B2" s="44" t="s">
        <v>18</v>
      </c>
      <c r="C2" s="45" t="s">
        <v>19</v>
      </c>
      <c r="D2" s="45" t="s">
        <v>20</v>
      </c>
      <c r="E2" s="46" t="s">
        <v>21</v>
      </c>
      <c r="F2" s="47" t="s">
        <v>22</v>
      </c>
      <c r="G2" s="48" t="s">
        <v>23</v>
      </c>
      <c r="H2" s="7" t="s">
        <v>15</v>
      </c>
      <c r="I2" s="7" t="s">
        <v>16</v>
      </c>
      <c r="J2" s="66" t="s">
        <v>17</v>
      </c>
      <c r="K2" s="6"/>
      <c r="L2" s="6"/>
    </row>
    <row r="3" spans="1:34" ht="38.1" customHeight="1" thickTop="1">
      <c r="A3" s="52" t="s">
        <v>6</v>
      </c>
      <c r="B3" s="53">
        <v>3.26E-5</v>
      </c>
      <c r="C3" s="53">
        <v>1.94E-4</v>
      </c>
      <c r="D3" s="53">
        <v>5.4000000000000001E-4</v>
      </c>
      <c r="E3" s="54">
        <v>9.74</v>
      </c>
      <c r="F3" s="54">
        <v>17</v>
      </c>
      <c r="G3" s="55">
        <v>25.14</v>
      </c>
      <c r="H3" s="71">
        <f t="shared" ref="H3:J4" si="0">B3*E3</f>
        <v>3.1752400000000002E-4</v>
      </c>
      <c r="I3" s="72">
        <f t="shared" si="0"/>
        <v>3.2980000000000002E-3</v>
      </c>
      <c r="J3" s="73">
        <f t="shared" si="0"/>
        <v>1.35756E-2</v>
      </c>
      <c r="K3" s="6"/>
      <c r="L3" s="6"/>
      <c r="W3" s="3"/>
      <c r="AG3" s="8"/>
      <c r="AH3" s="3"/>
    </row>
    <row r="4" spans="1:34" ht="38.1" customHeight="1">
      <c r="A4" s="56" t="s">
        <v>8</v>
      </c>
      <c r="B4" s="11">
        <v>4.9999999999999998E-8</v>
      </c>
      <c r="C4" s="11">
        <v>5.3600000000000004E-7</v>
      </c>
      <c r="D4" s="11">
        <v>5.0000000000000004E-6</v>
      </c>
      <c r="E4" s="12">
        <v>11</v>
      </c>
      <c r="F4" s="12">
        <v>72</v>
      </c>
      <c r="G4" s="57">
        <v>175</v>
      </c>
      <c r="H4" s="74">
        <f t="shared" si="0"/>
        <v>5.5000000000000003E-7</v>
      </c>
      <c r="I4" s="75">
        <f t="shared" si="0"/>
        <v>3.8591999999999999E-5</v>
      </c>
      <c r="J4" s="76">
        <f t="shared" si="0"/>
        <v>8.7500000000000002E-4</v>
      </c>
      <c r="K4" s="6"/>
      <c r="L4" s="6"/>
    </row>
    <row r="5" spans="1:34" ht="38.1" customHeight="1">
      <c r="A5" s="58" t="s">
        <v>7</v>
      </c>
      <c r="B5" s="37">
        <v>2.255E-6</v>
      </c>
      <c r="C5" s="37">
        <v>4.7600000000000002E-6</v>
      </c>
      <c r="D5" s="37">
        <v>9.5000000000000005E-6</v>
      </c>
      <c r="E5" s="38">
        <v>229</v>
      </c>
      <c r="F5" s="38">
        <v>273</v>
      </c>
      <c r="G5" s="59">
        <v>800</v>
      </c>
      <c r="H5" s="77">
        <f t="shared" ref="H5:H6" si="1">B5*E5</f>
        <v>5.1639500000000001E-4</v>
      </c>
      <c r="I5" s="78">
        <f>C5*F5</f>
        <v>1.29948E-3</v>
      </c>
      <c r="J5" s="79">
        <f t="shared" ref="J5:J6" si="2">D5*G5</f>
        <v>7.6000000000000009E-3</v>
      </c>
      <c r="K5" s="6"/>
      <c r="L5" s="6"/>
      <c r="X5" s="3"/>
    </row>
    <row r="6" spans="1:34" ht="38.1" customHeight="1">
      <c r="A6" s="60"/>
      <c r="B6" s="11"/>
      <c r="C6" s="11"/>
      <c r="D6" s="11"/>
      <c r="E6" s="12"/>
      <c r="F6" s="12"/>
      <c r="G6" s="57"/>
      <c r="H6" s="74">
        <f t="shared" si="1"/>
        <v>0</v>
      </c>
      <c r="I6" s="75">
        <f>C6*F6</f>
        <v>0</v>
      </c>
      <c r="J6" s="76">
        <f t="shared" si="2"/>
        <v>0</v>
      </c>
      <c r="K6" s="6"/>
      <c r="L6" s="6"/>
      <c r="X6" s="3"/>
    </row>
    <row r="7" spans="1:34" ht="38.1" customHeight="1">
      <c r="A7" s="61"/>
      <c r="B7" s="37"/>
      <c r="C7" s="37"/>
      <c r="D7" s="37"/>
      <c r="E7" s="38"/>
      <c r="F7" s="38"/>
      <c r="G7" s="59"/>
      <c r="H7" s="77">
        <f t="shared" ref="H7:H12" si="3">B7*E7</f>
        <v>0</v>
      </c>
      <c r="I7" s="78">
        <f t="shared" ref="I7:I12" si="4">C7*F7</f>
        <v>0</v>
      </c>
      <c r="J7" s="79">
        <f t="shared" ref="J7:J12" si="5">D7*G7</f>
        <v>0</v>
      </c>
      <c r="K7" s="6"/>
      <c r="L7" s="51"/>
      <c r="X7" s="3"/>
    </row>
    <row r="8" spans="1:34" ht="38.1" customHeight="1">
      <c r="A8" s="56"/>
      <c r="B8" s="11"/>
      <c r="C8" s="11"/>
      <c r="D8" s="11"/>
      <c r="E8" s="12"/>
      <c r="F8" s="12"/>
      <c r="G8" s="57"/>
      <c r="H8" s="74">
        <f t="shared" ref="H8:J11" si="6">B8*E8</f>
        <v>0</v>
      </c>
      <c r="I8" s="75">
        <f t="shared" si="6"/>
        <v>0</v>
      </c>
      <c r="J8" s="76">
        <f t="shared" si="6"/>
        <v>0</v>
      </c>
      <c r="K8" s="6"/>
      <c r="L8" s="6"/>
      <c r="X8" s="3"/>
    </row>
    <row r="9" spans="1:34" ht="38.1" customHeight="1">
      <c r="A9" s="58"/>
      <c r="B9" s="37"/>
      <c r="C9" s="37"/>
      <c r="D9" s="37"/>
      <c r="E9" s="38"/>
      <c r="F9" s="38"/>
      <c r="G9" s="59"/>
      <c r="H9" s="77">
        <f t="shared" si="6"/>
        <v>0</v>
      </c>
      <c r="I9" s="78">
        <f t="shared" si="6"/>
        <v>0</v>
      </c>
      <c r="J9" s="79">
        <f t="shared" si="6"/>
        <v>0</v>
      </c>
      <c r="K9" s="6"/>
      <c r="L9" s="40"/>
      <c r="X9" s="3"/>
    </row>
    <row r="10" spans="1:34" ht="38.1" customHeight="1">
      <c r="A10" s="60"/>
      <c r="B10" s="11"/>
      <c r="C10" s="11"/>
      <c r="D10" s="11"/>
      <c r="E10" s="12"/>
      <c r="F10" s="12"/>
      <c r="G10" s="57"/>
      <c r="H10" s="74">
        <f t="shared" si="6"/>
        <v>0</v>
      </c>
      <c r="I10" s="75">
        <f t="shared" si="6"/>
        <v>0</v>
      </c>
      <c r="J10" s="76">
        <f t="shared" si="6"/>
        <v>0</v>
      </c>
      <c r="K10" s="6"/>
      <c r="L10" s="6"/>
      <c r="X10" s="3"/>
    </row>
    <row r="11" spans="1:34" ht="38.1" customHeight="1">
      <c r="A11" s="61"/>
      <c r="B11" s="37"/>
      <c r="C11" s="37"/>
      <c r="D11" s="37"/>
      <c r="E11" s="38"/>
      <c r="F11" s="38"/>
      <c r="G11" s="59"/>
      <c r="H11" s="77">
        <f t="shared" si="6"/>
        <v>0</v>
      </c>
      <c r="I11" s="78">
        <f t="shared" si="6"/>
        <v>0</v>
      </c>
      <c r="J11" s="79">
        <f t="shared" si="6"/>
        <v>0</v>
      </c>
      <c r="K11" s="6"/>
      <c r="L11" s="6"/>
      <c r="X11" s="3"/>
    </row>
    <row r="12" spans="1:34" ht="38.1" customHeight="1" thickBot="1">
      <c r="A12" s="62"/>
      <c r="B12" s="63"/>
      <c r="C12" s="63"/>
      <c r="D12" s="63"/>
      <c r="E12" s="64"/>
      <c r="F12" s="64"/>
      <c r="G12" s="65"/>
      <c r="H12" s="80">
        <f t="shared" si="3"/>
        <v>0</v>
      </c>
      <c r="I12" s="81">
        <f t="shared" si="4"/>
        <v>0</v>
      </c>
      <c r="J12" s="82">
        <f t="shared" si="5"/>
        <v>0</v>
      </c>
      <c r="K12" s="6"/>
      <c r="L12" s="6"/>
    </row>
    <row r="13" spans="1:34" ht="39" customHeight="1" thickTop="1" thickBot="1">
      <c r="A13" s="49" t="s">
        <v>14</v>
      </c>
      <c r="B13" s="85">
        <f>SUM(B3:B12)</f>
        <v>3.4904999999999999E-5</v>
      </c>
      <c r="C13" s="41">
        <f>SUM(C3:C12)</f>
        <v>1.9929600000000001E-4</v>
      </c>
      <c r="D13" s="86">
        <f>SUM(D3:D12)</f>
        <v>5.5449999999999998E-4</v>
      </c>
      <c r="E13" s="39" t="s">
        <v>11</v>
      </c>
      <c r="F13" s="70">
        <f>I13/$C$13</f>
        <v>23.262243095696849</v>
      </c>
      <c r="G13" s="50" t="s">
        <v>11</v>
      </c>
      <c r="H13" s="87">
        <f>SUM(H3:H12)</f>
        <v>8.3446900000000001E-4</v>
      </c>
      <c r="I13" s="42">
        <f>SUM(I3:I12)</f>
        <v>4.6360719999999998E-3</v>
      </c>
      <c r="J13" s="88">
        <f>SUM(J3:J12)</f>
        <v>2.2050600000000004E-2</v>
      </c>
      <c r="K13" s="6"/>
      <c r="L13" s="6"/>
    </row>
    <row r="14" spans="1:34" ht="27" customHeight="1">
      <c r="A14" s="83"/>
      <c r="B14" s="13" t="s">
        <v>3</v>
      </c>
      <c r="C14" s="10">
        <v>0.1</v>
      </c>
      <c r="D14" s="14">
        <v>1E-4</v>
      </c>
      <c r="E14" s="27" t="s">
        <v>4</v>
      </c>
      <c r="F14" s="10">
        <v>0.1</v>
      </c>
      <c r="G14" s="32">
        <v>0.01</v>
      </c>
      <c r="H14" s="15" t="s">
        <v>1</v>
      </c>
      <c r="I14" s="10">
        <v>1000</v>
      </c>
      <c r="J14" s="14">
        <v>9.9999999999999995E-7</v>
      </c>
    </row>
    <row r="15" spans="1:34" ht="14.1" customHeight="1">
      <c r="A15" s="84"/>
      <c r="B15" s="20"/>
      <c r="C15" s="21">
        <v>100000</v>
      </c>
      <c r="D15" s="22">
        <v>1E-4</v>
      </c>
      <c r="E15" s="28"/>
      <c r="F15" s="21">
        <v>1000</v>
      </c>
      <c r="G15" s="33">
        <v>9.9999999999999995E-7</v>
      </c>
      <c r="H15" s="20"/>
      <c r="I15" s="21">
        <v>10000</v>
      </c>
      <c r="J15" s="22">
        <v>9.9999999999999995E-7</v>
      </c>
    </row>
    <row r="16" spans="1:34" ht="27" customHeight="1">
      <c r="A16" s="68" t="s">
        <v>9</v>
      </c>
      <c r="B16" s="23" t="s">
        <v>2</v>
      </c>
      <c r="C16" s="24">
        <v>1000</v>
      </c>
      <c r="D16" s="30">
        <v>9.9999999999999995E-7</v>
      </c>
      <c r="E16" s="24" t="s">
        <v>10</v>
      </c>
      <c r="F16" s="25">
        <f>SQRT($A$17*H13)</f>
        <v>9.8691922177462814</v>
      </c>
      <c r="G16" s="34">
        <f>H13/F16</f>
        <v>8.4552917968250743E-5</v>
      </c>
      <c r="H16" s="36" t="s">
        <v>5</v>
      </c>
      <c r="I16" s="25">
        <f>F13</f>
        <v>23.262243095696849</v>
      </c>
      <c r="J16" s="26">
        <f>B13</f>
        <v>3.4904999999999999E-5</v>
      </c>
      <c r="X16" s="3"/>
    </row>
    <row r="17" spans="1:31" ht="14.1" customHeight="1">
      <c r="A17" s="69">
        <f>F13/C13</f>
        <v>116722.07719019373</v>
      </c>
      <c r="B17" s="16"/>
      <c r="C17" s="17">
        <v>1000</v>
      </c>
      <c r="D17" s="31">
        <v>1E-8</v>
      </c>
      <c r="E17" s="29"/>
      <c r="F17" s="18">
        <f>SQRT($A$17*J13)</f>
        <v>50.73255202816123</v>
      </c>
      <c r="G17" s="35">
        <f>J13/F17</f>
        <v>4.3464401293591328E-4</v>
      </c>
      <c r="H17" s="16"/>
      <c r="I17" s="18">
        <f>F13</f>
        <v>23.262243095696849</v>
      </c>
      <c r="J17" s="19">
        <f>D13</f>
        <v>5.5449999999999998E-4</v>
      </c>
    </row>
    <row r="18" spans="1:31" ht="30" customHeight="1"/>
    <row r="19" spans="1:31" ht="30" customHeight="1"/>
    <row r="20" spans="1:31" ht="30" customHeight="1">
      <c r="AD20" s="9"/>
      <c r="AE20" s="3"/>
    </row>
    <row r="21" spans="1:31" ht="30" customHeight="1">
      <c r="AA21" s="1"/>
      <c r="AB21" s="4"/>
      <c r="AD21" s="8"/>
      <c r="AE21" s="3"/>
    </row>
    <row r="22" spans="1:31" ht="30" customHeight="1">
      <c r="AB22" s="4"/>
      <c r="AD22" s="8"/>
      <c r="AE22" s="3"/>
    </row>
    <row r="23" spans="1:31" ht="30" customHeight="1">
      <c r="AB23" s="4"/>
      <c r="AD23" s="8"/>
      <c r="AE23" s="3"/>
    </row>
    <row r="24" spans="1:31" ht="30" customHeight="1"/>
    <row r="25" spans="1:31" ht="30" customHeight="1"/>
    <row r="26" spans="1:31" ht="30" customHeight="1"/>
    <row r="27" spans="1:31" ht="30" customHeight="1"/>
    <row r="28" spans="1:31" ht="30" customHeight="1"/>
    <row r="29" spans="1:31" ht="30" customHeight="1"/>
    <row r="30" spans="1:31" ht="30" customHeight="1"/>
  </sheetData>
  <mergeCells count="1">
    <mergeCell ref="A1:I1"/>
  </mergeCell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Table</vt:lpstr>
      <vt:lpstr>fN plot</vt:lpstr>
    </vt:vector>
  </TitlesOfParts>
  <Company>Bureau of Reclamation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</dc:creator>
  <cp:lastModifiedBy>DGalic</cp:lastModifiedBy>
  <cp:lastPrinted>2011-07-27T18:53:51Z</cp:lastPrinted>
  <dcterms:created xsi:type="dcterms:W3CDTF">2010-08-17T21:32:02Z</dcterms:created>
  <dcterms:modified xsi:type="dcterms:W3CDTF">2011-07-27T20:51:00Z</dcterms:modified>
</cp:coreProperties>
</file>