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WTRates\Rates\2023\2023 Final Rate for WEB\Updates after Review\"/>
    </mc:Choice>
  </mc:AlternateContent>
  <xr:revisionPtr revIDLastSave="0" documentId="8_{8ACF1A6B-E32D-41B9-A016-32C62377F386}" xr6:coauthVersionLast="47" xr6:coauthVersionMax="47" xr10:uidLastSave="{00000000-0000-0000-0000-000000000000}"/>
  <bookViews>
    <workbookView xWindow="-120" yWindow="-120" windowWidth="29040" windowHeight="15840" xr2:uid="{9F621762-FC91-4D2D-BC84-5F34D153418C}"/>
  </bookViews>
  <sheets>
    <sheet name="Output" sheetId="1" r:id="rId1"/>
  </sheets>
  <externalReferences>
    <externalReference r:id="rId2"/>
    <externalReference r:id="rId3"/>
    <externalReference r:id="rId4"/>
  </externalReferences>
  <definedNames>
    <definedName name="\A">[1]INFORMATION!#REF!</definedName>
    <definedName name="\B">[1]INFORMATION!#REF!</definedName>
    <definedName name="\C">[1]INFORMATION!#REF!</definedName>
    <definedName name="\D">[2]INFORMATION!#REF!</definedName>
    <definedName name="\E">#REF!</definedName>
    <definedName name="\F">[1]INFORMATION!#REF!</definedName>
    <definedName name="\G">[1]INFORMATION!#REF!</definedName>
    <definedName name="\H">[1]INFORMATION!#REF!</definedName>
    <definedName name="\I">[1]INFORMATION!#REF!</definedName>
    <definedName name="\L">#REF!</definedName>
    <definedName name="\M">[1]INFORMATION!#REF!</definedName>
    <definedName name="\O">[1]INFORMATION!#REF!</definedName>
    <definedName name="\T">[1]INFORMATION!#REF!</definedName>
    <definedName name="\U">[1]INFORMATION!#REF!</definedName>
    <definedName name="\W">[1]INFORMATION!#REF!</definedName>
    <definedName name="\Wa">[1]INFORMATION!#REF!</definedName>
    <definedName name="__123Graph_D" hidden="1">[2]Storage!#REF!</definedName>
    <definedName name="INPUT">#REF!</definedName>
    <definedName name="MACRO">#REF!</definedName>
    <definedName name="_xlnm.Print_Area" localSheetId="0">Output!$A$1:$E$233</definedName>
    <definedName name="_xlnm.Print_Titles" localSheetId="0">Output!$1:$5</definedName>
    <definedName name="TEXT1">#REF!</definedName>
    <definedName name="TEXT2">#REF!</definedName>
    <definedName name="TEXT3">#REF!</definedName>
    <definedName name="TEXT4">#REF!</definedName>
    <definedName name="WORK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7" i="1" l="1"/>
  <c r="C229" i="1"/>
  <c r="B229" i="1"/>
  <c r="D229" i="1" s="1"/>
  <c r="C228" i="1"/>
  <c r="B228" i="1"/>
  <c r="D228" i="1" s="1"/>
  <c r="C227" i="1"/>
  <c r="B227" i="1"/>
  <c r="D227" i="1" s="1"/>
  <c r="C226" i="1"/>
  <c r="B226" i="1"/>
  <c r="D226" i="1" s="1"/>
  <c r="C225" i="1"/>
  <c r="B225" i="1"/>
  <c r="D225" i="1" s="1"/>
  <c r="C224" i="1"/>
  <c r="B224" i="1"/>
  <c r="D224" i="1" s="1"/>
  <c r="C223" i="1"/>
  <c r="B223" i="1"/>
  <c r="D223" i="1" s="1"/>
  <c r="C222" i="1"/>
  <c r="B222" i="1"/>
  <c r="D222" i="1" s="1"/>
  <c r="C221" i="1"/>
  <c r="B221" i="1"/>
  <c r="D221" i="1" s="1"/>
  <c r="C220" i="1"/>
  <c r="B220" i="1"/>
  <c r="D220" i="1" s="1"/>
  <c r="C219" i="1"/>
  <c r="B219" i="1"/>
  <c r="D219" i="1" s="1"/>
  <c r="C218" i="1"/>
  <c r="B218" i="1"/>
  <c r="D218" i="1" s="1"/>
  <c r="C217" i="1"/>
  <c r="B217" i="1"/>
  <c r="D217" i="1" s="1"/>
  <c r="C216" i="1"/>
  <c r="B216" i="1"/>
  <c r="C213" i="1"/>
  <c r="B213" i="1"/>
  <c r="D213" i="1" s="1"/>
  <c r="C212" i="1"/>
  <c r="B212" i="1"/>
  <c r="D212" i="1" s="1"/>
  <c r="C211" i="1"/>
  <c r="B211" i="1"/>
  <c r="D211" i="1" s="1"/>
  <c r="C208" i="1"/>
  <c r="B208" i="1"/>
  <c r="D208" i="1" s="1"/>
  <c r="C207" i="1"/>
  <c r="B207" i="1"/>
  <c r="D207" i="1" s="1"/>
  <c r="C204" i="1"/>
  <c r="B204" i="1"/>
  <c r="D204" i="1" s="1"/>
  <c r="C203" i="1"/>
  <c r="C205" i="1" s="1"/>
  <c r="B203" i="1"/>
  <c r="D203" i="1" s="1"/>
  <c r="D205" i="1" s="1"/>
  <c r="C201" i="1"/>
  <c r="B200" i="1"/>
  <c r="D200" i="1" s="1"/>
  <c r="A200" i="1"/>
  <c r="B199" i="1"/>
  <c r="D199" i="1" s="1"/>
  <c r="A199" i="1"/>
  <c r="B198" i="1"/>
  <c r="D198" i="1" s="1"/>
  <c r="A198" i="1"/>
  <c r="B197" i="1"/>
  <c r="D197" i="1" s="1"/>
  <c r="A197" i="1"/>
  <c r="B196" i="1"/>
  <c r="D196" i="1" s="1"/>
  <c r="A196" i="1"/>
  <c r="B195" i="1"/>
  <c r="D195" i="1" s="1"/>
  <c r="A195" i="1"/>
  <c r="B194" i="1"/>
  <c r="D194" i="1" s="1"/>
  <c r="A194" i="1"/>
  <c r="B193" i="1"/>
  <c r="D193" i="1" s="1"/>
  <c r="A193" i="1"/>
  <c r="B192" i="1"/>
  <c r="D192" i="1" s="1"/>
  <c r="A192" i="1"/>
  <c r="B191" i="1"/>
  <c r="D191" i="1" s="1"/>
  <c r="A191" i="1"/>
  <c r="B190" i="1"/>
  <c r="D190" i="1" s="1"/>
  <c r="A190" i="1"/>
  <c r="B189" i="1"/>
  <c r="D189" i="1" s="1"/>
  <c r="A189" i="1"/>
  <c r="B188" i="1"/>
  <c r="D188" i="1" s="1"/>
  <c r="A188" i="1"/>
  <c r="B187" i="1"/>
  <c r="D187" i="1" s="1"/>
  <c r="A187" i="1"/>
  <c r="B186" i="1"/>
  <c r="D186" i="1" s="1"/>
  <c r="A186" i="1"/>
  <c r="B185" i="1"/>
  <c r="D185" i="1" s="1"/>
  <c r="A185" i="1"/>
  <c r="B184" i="1"/>
  <c r="D184" i="1" s="1"/>
  <c r="A184" i="1"/>
  <c r="B183" i="1"/>
  <c r="D183" i="1" s="1"/>
  <c r="A183" i="1"/>
  <c r="B182" i="1"/>
  <c r="D182" i="1" s="1"/>
  <c r="A182" i="1"/>
  <c r="B181" i="1"/>
  <c r="D181" i="1" s="1"/>
  <c r="A181" i="1"/>
  <c r="B180" i="1"/>
  <c r="D180" i="1" s="1"/>
  <c r="A180" i="1"/>
  <c r="B179" i="1"/>
  <c r="D179" i="1" s="1"/>
  <c r="A179" i="1"/>
  <c r="B178" i="1"/>
  <c r="D178" i="1" s="1"/>
  <c r="A178" i="1"/>
  <c r="B177" i="1"/>
  <c r="D177" i="1" s="1"/>
  <c r="A177" i="1"/>
  <c r="B176" i="1"/>
  <c r="D176" i="1" s="1"/>
  <c r="A176" i="1"/>
  <c r="B175" i="1"/>
  <c r="D175" i="1" s="1"/>
  <c r="A175" i="1"/>
  <c r="B174" i="1"/>
  <c r="D174" i="1" s="1"/>
  <c r="A174" i="1"/>
  <c r="B173" i="1"/>
  <c r="D173" i="1" s="1"/>
  <c r="A173" i="1"/>
  <c r="B172" i="1"/>
  <c r="D172" i="1" s="1"/>
  <c r="A172" i="1"/>
  <c r="B171" i="1"/>
  <c r="D171" i="1" s="1"/>
  <c r="A171" i="1"/>
  <c r="B170" i="1"/>
  <c r="D170" i="1" s="1"/>
  <c r="A170" i="1"/>
  <c r="B169" i="1"/>
  <c r="D169" i="1" s="1"/>
  <c r="A169" i="1"/>
  <c r="B168" i="1"/>
  <c r="D168" i="1" s="1"/>
  <c r="A168" i="1"/>
  <c r="B167" i="1"/>
  <c r="D167" i="1" s="1"/>
  <c r="A167" i="1"/>
  <c r="B166" i="1"/>
  <c r="D166" i="1" s="1"/>
  <c r="A166" i="1"/>
  <c r="B165" i="1"/>
  <c r="D165" i="1" s="1"/>
  <c r="A165" i="1"/>
  <c r="B164" i="1"/>
  <c r="D164" i="1" s="1"/>
  <c r="A164" i="1"/>
  <c r="B163" i="1"/>
  <c r="D163" i="1" s="1"/>
  <c r="A163" i="1"/>
  <c r="B162" i="1"/>
  <c r="D162" i="1" s="1"/>
  <c r="A162" i="1"/>
  <c r="B161" i="1"/>
  <c r="D161" i="1" s="1"/>
  <c r="A161" i="1"/>
  <c r="B160" i="1"/>
  <c r="D160" i="1" s="1"/>
  <c r="A160" i="1"/>
  <c r="B159" i="1"/>
  <c r="D159" i="1" s="1"/>
  <c r="A159" i="1"/>
  <c r="B158" i="1"/>
  <c r="D158" i="1" s="1"/>
  <c r="A158" i="1"/>
  <c r="B157" i="1"/>
  <c r="D157" i="1" s="1"/>
  <c r="A157" i="1"/>
  <c r="B156" i="1"/>
  <c r="D156" i="1" s="1"/>
  <c r="A156" i="1"/>
  <c r="B155" i="1"/>
  <c r="D155" i="1" s="1"/>
  <c r="A155" i="1"/>
  <c r="B154" i="1"/>
  <c r="D154" i="1" s="1"/>
  <c r="A154" i="1"/>
  <c r="B153" i="1"/>
  <c r="D153" i="1" s="1"/>
  <c r="A153" i="1"/>
  <c r="B152" i="1"/>
  <c r="D152" i="1" s="1"/>
  <c r="A152" i="1"/>
  <c r="B151" i="1"/>
  <c r="D151" i="1" s="1"/>
  <c r="A151" i="1"/>
  <c r="B150" i="1"/>
  <c r="D150" i="1" s="1"/>
  <c r="A150" i="1"/>
  <c r="B149" i="1"/>
  <c r="D149" i="1" s="1"/>
  <c r="A149" i="1"/>
  <c r="B148" i="1"/>
  <c r="D148" i="1" s="1"/>
  <c r="A148" i="1"/>
  <c r="B147" i="1"/>
  <c r="D147" i="1" s="1"/>
  <c r="A147" i="1"/>
  <c r="B146" i="1"/>
  <c r="D146" i="1" s="1"/>
  <c r="A146" i="1"/>
  <c r="B145" i="1"/>
  <c r="D145" i="1" s="1"/>
  <c r="A145" i="1"/>
  <c r="B144" i="1"/>
  <c r="D144" i="1" s="1"/>
  <c r="A144" i="1"/>
  <c r="B143" i="1"/>
  <c r="D143" i="1" s="1"/>
  <c r="A143" i="1"/>
  <c r="B142" i="1"/>
  <c r="D142" i="1" s="1"/>
  <c r="A142" i="1"/>
  <c r="B141" i="1"/>
  <c r="D141" i="1" s="1"/>
  <c r="A141" i="1"/>
  <c r="B140" i="1"/>
  <c r="D140" i="1" s="1"/>
  <c r="A140" i="1"/>
  <c r="B139" i="1"/>
  <c r="D139" i="1" s="1"/>
  <c r="A139" i="1"/>
  <c r="B138" i="1"/>
  <c r="D138" i="1" s="1"/>
  <c r="A138" i="1"/>
  <c r="B137" i="1"/>
  <c r="D137" i="1" s="1"/>
  <c r="A137" i="1"/>
  <c r="B136" i="1"/>
  <c r="D136" i="1" s="1"/>
  <c r="A136" i="1"/>
  <c r="B135" i="1"/>
  <c r="D135" i="1" s="1"/>
  <c r="A135" i="1"/>
  <c r="B134" i="1"/>
  <c r="D134" i="1" s="1"/>
  <c r="A134" i="1"/>
  <c r="B133" i="1"/>
  <c r="D133" i="1" s="1"/>
  <c r="A133" i="1"/>
  <c r="B132" i="1"/>
  <c r="D132" i="1" s="1"/>
  <c r="A132" i="1"/>
  <c r="B131" i="1"/>
  <c r="D131" i="1" s="1"/>
  <c r="A131" i="1"/>
  <c r="B130" i="1"/>
  <c r="D130" i="1" s="1"/>
  <c r="A130" i="1"/>
  <c r="B129" i="1"/>
  <c r="D129" i="1" s="1"/>
  <c r="A129" i="1"/>
  <c r="B128" i="1"/>
  <c r="D128" i="1" s="1"/>
  <c r="A128" i="1"/>
  <c r="B127" i="1"/>
  <c r="D127" i="1" s="1"/>
  <c r="A127" i="1"/>
  <c r="B126" i="1"/>
  <c r="D126" i="1" s="1"/>
  <c r="A126" i="1"/>
  <c r="B125" i="1"/>
  <c r="D125" i="1" s="1"/>
  <c r="A125" i="1"/>
  <c r="B124" i="1"/>
  <c r="D124" i="1" s="1"/>
  <c r="A124" i="1"/>
  <c r="B123" i="1"/>
  <c r="D123" i="1" s="1"/>
  <c r="A123" i="1"/>
  <c r="B122" i="1"/>
  <c r="D122" i="1" s="1"/>
  <c r="A122" i="1"/>
  <c r="B121" i="1"/>
  <c r="D121" i="1" s="1"/>
  <c r="A121" i="1"/>
  <c r="B120" i="1"/>
  <c r="D120" i="1" s="1"/>
  <c r="A120" i="1"/>
  <c r="B119" i="1"/>
  <c r="D119" i="1" s="1"/>
  <c r="A119" i="1"/>
  <c r="B118" i="1"/>
  <c r="D118" i="1" s="1"/>
  <c r="A118" i="1"/>
  <c r="B117" i="1"/>
  <c r="D117" i="1" s="1"/>
  <c r="A117" i="1"/>
  <c r="B116" i="1"/>
  <c r="D116" i="1" s="1"/>
  <c r="A116" i="1"/>
  <c r="B115" i="1"/>
  <c r="D115" i="1" s="1"/>
  <c r="A115" i="1"/>
  <c r="B114" i="1"/>
  <c r="D114" i="1" s="1"/>
  <c r="A114" i="1"/>
  <c r="B113" i="1"/>
  <c r="D113" i="1" s="1"/>
  <c r="A113" i="1"/>
  <c r="B112" i="1"/>
  <c r="D112" i="1" s="1"/>
  <c r="A112" i="1"/>
  <c r="B111" i="1"/>
  <c r="D111" i="1" s="1"/>
  <c r="A111" i="1"/>
  <c r="B110" i="1"/>
  <c r="D110" i="1" s="1"/>
  <c r="A110" i="1"/>
  <c r="B109" i="1"/>
  <c r="D109" i="1" s="1"/>
  <c r="A109" i="1"/>
  <c r="B108" i="1"/>
  <c r="D108" i="1" s="1"/>
  <c r="A108" i="1"/>
  <c r="B107" i="1"/>
  <c r="D107" i="1" s="1"/>
  <c r="B106" i="1"/>
  <c r="D106" i="1" s="1"/>
  <c r="A106" i="1"/>
  <c r="B105" i="1"/>
  <c r="D105" i="1" s="1"/>
  <c r="A105" i="1"/>
  <c r="B104" i="1"/>
  <c r="D104" i="1" s="1"/>
  <c r="A104" i="1"/>
  <c r="B103" i="1"/>
  <c r="D103" i="1" s="1"/>
  <c r="A103" i="1"/>
  <c r="B102" i="1"/>
  <c r="D102" i="1" s="1"/>
  <c r="A102" i="1"/>
  <c r="B101" i="1"/>
  <c r="D101" i="1" s="1"/>
  <c r="A101" i="1"/>
  <c r="C99" i="1"/>
  <c r="B98" i="1"/>
  <c r="D98" i="1" s="1"/>
  <c r="B97" i="1"/>
  <c r="D97" i="1" s="1"/>
  <c r="B96" i="1"/>
  <c r="D96" i="1" s="1"/>
  <c r="B95" i="1"/>
  <c r="D95" i="1" s="1"/>
  <c r="B94" i="1"/>
  <c r="D94" i="1" s="1"/>
  <c r="B93" i="1"/>
  <c r="D93" i="1" s="1"/>
  <c r="C91" i="1"/>
  <c r="B90" i="1"/>
  <c r="D90" i="1" s="1"/>
  <c r="B89" i="1"/>
  <c r="D89" i="1" s="1"/>
  <c r="D91" i="1" s="1"/>
  <c r="C87" i="1"/>
  <c r="B86" i="1"/>
  <c r="B85" i="1"/>
  <c r="D85" i="1" s="1"/>
  <c r="B83" i="1"/>
  <c r="D83" i="1" s="1"/>
  <c r="C81" i="1"/>
  <c r="B80" i="1"/>
  <c r="D80" i="1" s="1"/>
  <c r="B79" i="1"/>
  <c r="D79" i="1" s="1"/>
  <c r="B78" i="1"/>
  <c r="D78" i="1" s="1"/>
  <c r="B77" i="1"/>
  <c r="D77" i="1" s="1"/>
  <c r="B76" i="1"/>
  <c r="D76" i="1" s="1"/>
  <c r="B75" i="1"/>
  <c r="D75" i="1" s="1"/>
  <c r="B74" i="1"/>
  <c r="D74" i="1" s="1"/>
  <c r="B73" i="1"/>
  <c r="D73" i="1" s="1"/>
  <c r="B72" i="1"/>
  <c r="D72" i="1" s="1"/>
  <c r="B71" i="1"/>
  <c r="D71" i="1" s="1"/>
  <c r="B70" i="1"/>
  <c r="D70" i="1" s="1"/>
  <c r="B69" i="1"/>
  <c r="D69" i="1" s="1"/>
  <c r="B68" i="1"/>
  <c r="D68" i="1" s="1"/>
  <c r="B67" i="1"/>
  <c r="D67" i="1" s="1"/>
  <c r="B66" i="1"/>
  <c r="D66" i="1" s="1"/>
  <c r="B65" i="1"/>
  <c r="D65" i="1" s="1"/>
  <c r="B64" i="1"/>
  <c r="D64" i="1" s="1"/>
  <c r="B63" i="1"/>
  <c r="D63" i="1" s="1"/>
  <c r="B62" i="1"/>
  <c r="D62" i="1" s="1"/>
  <c r="B61" i="1"/>
  <c r="D61" i="1" s="1"/>
  <c r="B60" i="1"/>
  <c r="D60" i="1" s="1"/>
  <c r="B59" i="1"/>
  <c r="B81" i="1" s="1"/>
  <c r="C57" i="1"/>
  <c r="B56" i="1"/>
  <c r="D56" i="1" s="1"/>
  <c r="B55" i="1"/>
  <c r="D55" i="1" s="1"/>
  <c r="B54" i="1"/>
  <c r="D54" i="1" s="1"/>
  <c r="B53" i="1"/>
  <c r="D53" i="1" s="1"/>
  <c r="B52" i="1"/>
  <c r="D52" i="1" s="1"/>
  <c r="B51" i="1"/>
  <c r="D51" i="1" s="1"/>
  <c r="B50" i="1"/>
  <c r="D50" i="1" s="1"/>
  <c r="B49" i="1"/>
  <c r="D49" i="1" s="1"/>
  <c r="C47" i="1"/>
  <c r="B46" i="1"/>
  <c r="D46" i="1" s="1"/>
  <c r="B45" i="1"/>
  <c r="D45" i="1" s="1"/>
  <c r="B44" i="1"/>
  <c r="D44" i="1" s="1"/>
  <c r="B43" i="1"/>
  <c r="D43" i="1" s="1"/>
  <c r="B42" i="1"/>
  <c r="D42" i="1" s="1"/>
  <c r="B41" i="1"/>
  <c r="D41" i="1" s="1"/>
  <c r="B40" i="1"/>
  <c r="D40" i="1" s="1"/>
  <c r="B39" i="1"/>
  <c r="D39" i="1" s="1"/>
  <c r="B38" i="1"/>
  <c r="D38" i="1" s="1"/>
  <c r="B37" i="1"/>
  <c r="D37" i="1" s="1"/>
  <c r="B36" i="1"/>
  <c r="D36" i="1" s="1"/>
  <c r="B35" i="1"/>
  <c r="C30" i="1"/>
  <c r="B30" i="1"/>
  <c r="C29" i="1"/>
  <c r="B29" i="1"/>
  <c r="D29" i="1" s="1"/>
  <c r="C28" i="1"/>
  <c r="B28" i="1"/>
  <c r="C27" i="1"/>
  <c r="B27" i="1"/>
  <c r="C26" i="1"/>
  <c r="B26" i="1"/>
  <c r="C25" i="1"/>
  <c r="B25" i="1"/>
  <c r="D25" i="1" s="1"/>
  <c r="C24" i="1"/>
  <c r="B24" i="1"/>
  <c r="C22" i="1"/>
  <c r="B22" i="1"/>
  <c r="D22" i="1" s="1"/>
  <c r="C19" i="1"/>
  <c r="B19" i="1"/>
  <c r="D19" i="1" s="1"/>
  <c r="C18" i="1"/>
  <c r="B18" i="1"/>
  <c r="C17" i="1"/>
  <c r="C20" i="1" s="1"/>
  <c r="B17" i="1"/>
  <c r="B20" i="1" s="1"/>
  <c r="B15" i="1"/>
  <c r="D15" i="1" s="1"/>
  <c r="B13" i="1"/>
  <c r="D13" i="1" s="1"/>
  <c r="B11" i="1"/>
  <c r="D11" i="1" s="1"/>
  <c r="C9" i="1"/>
  <c r="B8" i="1"/>
  <c r="D8" i="1" s="1"/>
  <c r="B7" i="1"/>
  <c r="D7" i="1" s="1"/>
  <c r="D9" i="1" s="1"/>
  <c r="A2" i="1"/>
  <c r="A1" i="1"/>
  <c r="D18" i="1" l="1"/>
  <c r="D24" i="1"/>
  <c r="C31" i="1"/>
  <c r="B31" i="1"/>
  <c r="D28" i="1"/>
  <c r="D30" i="1"/>
  <c r="B47" i="1"/>
  <c r="D35" i="1"/>
  <c r="D47" i="1" s="1"/>
  <c r="B87" i="1"/>
  <c r="D209" i="1"/>
  <c r="C209" i="1"/>
  <c r="C214" i="1"/>
  <c r="B230" i="1"/>
  <c r="D216" i="1"/>
  <c r="D230" i="1" s="1"/>
  <c r="C230" i="1"/>
  <c r="D201" i="1"/>
  <c r="D57" i="1"/>
  <c r="D99" i="1"/>
  <c r="D214" i="1"/>
  <c r="B214" i="1"/>
  <c r="D17" i="1"/>
  <c r="D20" i="1" s="1"/>
  <c r="D27" i="1"/>
  <c r="D59" i="1"/>
  <c r="D81" i="1" s="1"/>
  <c r="B9" i="1"/>
  <c r="B57" i="1"/>
  <c r="D26" i="1"/>
  <c r="B209" i="1"/>
  <c r="B99" i="1"/>
  <c r="B205" i="1"/>
  <c r="B250" i="1" s="1"/>
  <c r="B251" i="1" s="1"/>
  <c r="D86" i="1"/>
  <c r="D87" i="1" s="1"/>
  <c r="B91" i="1"/>
  <c r="B201" i="1"/>
  <c r="D3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SFowler</author>
  </authors>
  <commentList>
    <comment ref="B251" authorId="0" shapeId="0" xr:uid="{D81271BF-C7AC-44FB-90A2-D4BDFAD61241}">
      <text>
        <r>
          <rPr>
            <b/>
            <sz val="9"/>
            <color indexed="81"/>
            <rFont val="Tahoma"/>
            <family val="2"/>
          </rPr>
          <t>SFowler: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<sst xmlns="http://schemas.openxmlformats.org/spreadsheetml/2006/main" count="131" uniqueCount="130">
  <si>
    <t>CENTRAL VALLEY PROJECT SCHEDULE OF FY 2021 ALLOCATED IRRIGATION EXTRAORDINARY O&amp;M EXPENSES BY COMPONENT AND BY CONTRACTOR</t>
  </si>
  <si>
    <t>Storage 1/ &lt;Sch B-6&gt;</t>
  </si>
  <si>
    <t>Contractor's Total Allocable Share of Costs</t>
  </si>
  <si>
    <t>Black Butte D &amp; R</t>
  </si>
  <si>
    <t>4-E WD</t>
  </si>
  <si>
    <t>Stony Creek WD</t>
  </si>
  <si>
    <t>Total Black Butte D &amp; R</t>
  </si>
  <si>
    <t>Buchanan Unit</t>
  </si>
  <si>
    <t>Chowchilla WD - BU</t>
  </si>
  <si>
    <t>Clear Creek Unit</t>
  </si>
  <si>
    <t>Clear Creek CSD</t>
  </si>
  <si>
    <t>Colusa Basin Drain</t>
  </si>
  <si>
    <t>Colusa Drain MWC</t>
  </si>
  <si>
    <t>Corning Canal</t>
  </si>
  <si>
    <t>Corning WD</t>
  </si>
  <si>
    <t>Proberta WD</t>
  </si>
  <si>
    <t>Thomes Creek WD</t>
  </si>
  <si>
    <t>Total Corning Canal</t>
  </si>
  <si>
    <t>Cow Creek Unit</t>
  </si>
  <si>
    <t>Bella Vista WD</t>
  </si>
  <si>
    <t>Cross Valley Canal</t>
  </si>
  <si>
    <t>County of Fresno</t>
  </si>
  <si>
    <t>County of Tulare</t>
  </si>
  <si>
    <t xml:space="preserve">Hills Valley ID  </t>
  </si>
  <si>
    <t xml:space="preserve">Lower-Tule River ID </t>
  </si>
  <si>
    <t>Pixley ID</t>
  </si>
  <si>
    <t>Tri-Valley ID</t>
  </si>
  <si>
    <t>Total Cross Valley Canal</t>
  </si>
  <si>
    <t>Delta-Mendota Canal</t>
  </si>
  <si>
    <t>Banta-Carbona ID</t>
  </si>
  <si>
    <t>Byron Bethany ID</t>
  </si>
  <si>
    <t>Del Puerto WD</t>
  </si>
  <si>
    <t>Eagle Field WD</t>
  </si>
  <si>
    <t>Mercy Springs WD</t>
  </si>
  <si>
    <t>Oro Loma WD</t>
  </si>
  <si>
    <t>Pacheco WD - DMC</t>
  </si>
  <si>
    <t>Panoche WD - DMC</t>
  </si>
  <si>
    <t>Patterson WD</t>
  </si>
  <si>
    <t>San Luis WD - DMC</t>
  </si>
  <si>
    <t>West Side ID</t>
  </si>
  <si>
    <t>West Stanislaus ID</t>
  </si>
  <si>
    <t>Total Delta-Mendota Canal</t>
  </si>
  <si>
    <t>Delta-Mendota Pool</t>
  </si>
  <si>
    <t>Coelho Trust</t>
  </si>
  <si>
    <t>Fresno Slough WD</t>
  </si>
  <si>
    <t>James ID</t>
  </si>
  <si>
    <t>Laguna WD</t>
  </si>
  <si>
    <t>Recl Dist #1606</t>
  </si>
  <si>
    <t>Tranquillity ID</t>
  </si>
  <si>
    <t>Tranquillity PUD</t>
  </si>
  <si>
    <t>Westlands WD - DMP</t>
  </si>
  <si>
    <t>Total Delta-Mendota Pool</t>
  </si>
  <si>
    <t>Friant-Kern Canal - Class 1</t>
  </si>
  <si>
    <t>Arvin-Edison WSD</t>
  </si>
  <si>
    <t>Exeter ID</t>
  </si>
  <si>
    <t>Garfield WD</t>
  </si>
  <si>
    <t>Hills Valley ID</t>
  </si>
  <si>
    <t>International WD</t>
  </si>
  <si>
    <t>Ivanhoe ID</t>
  </si>
  <si>
    <t>Kaweah Delta WCD</t>
  </si>
  <si>
    <t>Lewis Creek WD</t>
  </si>
  <si>
    <t>Lindmore ID</t>
  </si>
  <si>
    <t>Lindsay-Strathmore ID</t>
  </si>
  <si>
    <t>Orange Cove ID</t>
  </si>
  <si>
    <t>Porterville ID</t>
  </si>
  <si>
    <t>Saucelito ID</t>
  </si>
  <si>
    <t>Shafter-Wasco ID</t>
  </si>
  <si>
    <t>So San Joaquin MUD</t>
  </si>
  <si>
    <t>Stone Corral ID</t>
  </si>
  <si>
    <t>Tea Pot Dome WD</t>
  </si>
  <si>
    <t>Terra Bella ID</t>
  </si>
  <si>
    <t>Tulare ID</t>
  </si>
  <si>
    <t>Total Friant-Kern Canal - Class 1</t>
  </si>
  <si>
    <t>Hidden Unit</t>
  </si>
  <si>
    <t>Madera ID - HU</t>
  </si>
  <si>
    <t>Madera Canal - Class 1</t>
  </si>
  <si>
    <t>Chowchilla WD - MC</t>
  </si>
  <si>
    <t>Madera ID - MC</t>
  </si>
  <si>
    <t>Total Madera Canal - Class 1</t>
  </si>
  <si>
    <t>New Melones D &amp; R</t>
  </si>
  <si>
    <t>Central San Joaquin WCD</t>
  </si>
  <si>
    <t>Stockton-East  WD</t>
  </si>
  <si>
    <t>Total New Melones D &amp; R</t>
  </si>
  <si>
    <t>Sacramento River - Shasta</t>
  </si>
  <si>
    <t>Anderson-Cottonwood ID</t>
  </si>
  <si>
    <t>Daniell, H &amp; B</t>
  </si>
  <si>
    <t>Driscoll Strawberry</t>
  </si>
  <si>
    <t xml:space="preserve">Gjermann, H </t>
  </si>
  <si>
    <t>Leviathan Inc</t>
  </si>
  <si>
    <t>Redding Rancheria</t>
  </si>
  <si>
    <t xml:space="preserve">Total Sacramento River - Shasta </t>
  </si>
  <si>
    <t>Sacramento River - Willows</t>
  </si>
  <si>
    <t xml:space="preserve">Total Sacramento River - Willows </t>
  </si>
  <si>
    <t>San Felipe Unit</t>
  </si>
  <si>
    <t>San Benito County WD</t>
  </si>
  <si>
    <t>Santa Clara Valley WD</t>
  </si>
  <si>
    <t>Total San Felipe Unit</t>
  </si>
  <si>
    <t xml:space="preserve">San Luis Canal - Fresno </t>
  </si>
  <si>
    <t>Westlands WD - SLC</t>
  </si>
  <si>
    <t>Westlands WD - SLC (DD #2)</t>
  </si>
  <si>
    <t>Total San Luis Canal - Fresno</t>
  </si>
  <si>
    <t>San Luis Canal - Tracy</t>
  </si>
  <si>
    <t>Pacheco WD - SLC</t>
  </si>
  <si>
    <t>Panoche WD - SLC</t>
  </si>
  <si>
    <t>San Luis WD - SLC</t>
  </si>
  <si>
    <t>Total San Luis Canal - Tracy</t>
  </si>
  <si>
    <t>Tehama-Colusa Canal</t>
  </si>
  <si>
    <t>4-M WD</t>
  </si>
  <si>
    <t>Colusa County WD</t>
  </si>
  <si>
    <t>Cortina WD</t>
  </si>
  <si>
    <t>Davis WD - TCC</t>
  </si>
  <si>
    <t>Dunnigan WD</t>
  </si>
  <si>
    <t>Glenn Valley WD</t>
  </si>
  <si>
    <t>Glide WD</t>
  </si>
  <si>
    <t>Holthouse WD</t>
  </si>
  <si>
    <t>Kanawha WD</t>
  </si>
  <si>
    <t>Kirkwood WD</t>
  </si>
  <si>
    <t>La Grande WD</t>
  </si>
  <si>
    <t>Myers-Marsh MWC</t>
  </si>
  <si>
    <t>Orland-Artois WD</t>
  </si>
  <si>
    <t>Westside WD</t>
  </si>
  <si>
    <t>Total Tehama-Colusa Canal</t>
  </si>
  <si>
    <t xml:space="preserve">Grand Total   </t>
  </si>
  <si>
    <t>*See Schedule B-2 for name changes</t>
  </si>
  <si>
    <t>1/Deliveries used to allocate storage Extraordinary O&amp;M are the same as for routine O&amp;M (see Schedule B-4A).</t>
  </si>
  <si>
    <r>
      <rPr>
        <b/>
        <sz val="12"/>
        <rFont val="Segoe UI"/>
        <family val="2"/>
      </rPr>
      <t>Facility/Contractor</t>
    </r>
    <r>
      <rPr>
        <sz val="12"/>
        <rFont val="Segoe UI"/>
        <family val="2"/>
      </rPr>
      <t xml:space="preserve"> </t>
    </r>
    <r>
      <rPr>
        <b/>
        <sz val="12"/>
        <rFont val="Segoe UI"/>
        <family val="2"/>
      </rPr>
      <t>Ref</t>
    </r>
  </si>
  <si>
    <r>
      <t>Direct Pumping</t>
    </r>
    <r>
      <rPr>
        <sz val="12"/>
        <rFont val="Segoe UI"/>
        <family val="2"/>
      </rPr>
      <t xml:space="preserve"> &lt;Sch B-6&gt;</t>
    </r>
  </si>
  <si>
    <r>
      <t xml:space="preserve">Kern-Tulare ID  </t>
    </r>
    <r>
      <rPr>
        <vertAlign val="superscript"/>
        <sz val="12"/>
        <rFont val="Segoe UI"/>
        <family val="2"/>
      </rPr>
      <t>1/</t>
    </r>
  </si>
  <si>
    <r>
      <t xml:space="preserve">Delano-Earlimart ID </t>
    </r>
    <r>
      <rPr>
        <vertAlign val="superscript"/>
        <sz val="12"/>
        <color indexed="8"/>
        <rFont val="Segoe UI"/>
        <family val="2"/>
      </rPr>
      <t>1/</t>
    </r>
  </si>
  <si>
    <r>
      <t xml:space="preserve">Lower-Tule River ID </t>
    </r>
    <r>
      <rPr>
        <vertAlign val="superscript"/>
        <sz val="12"/>
        <color indexed="8"/>
        <rFont val="Segoe UI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</si>
</sst>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2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Segoe UI"/>
      <family val="2"/>
    </font>
    <font>
      <b/>
      <sz val="14"/>
      <name val="Segoe UI"/>
      <family val="2"/>
    </font>
    <font>
      <b/>
      <sz val="12"/>
      <name val="Segoe UI"/>
      <family val="2"/>
    </font>
    <font>
      <sz val="12"/>
      <name val="Segoe UI"/>
      <family val="2"/>
    </font>
    <font>
      <vertAlign val="superscript"/>
      <sz val="12"/>
      <name val="Segoe UI"/>
      <family val="2"/>
    </font>
    <font>
      <sz val="12"/>
      <color indexed="8"/>
      <name val="Segoe UI"/>
      <family val="2"/>
    </font>
    <font>
      <vertAlign val="superscript"/>
      <sz val="12"/>
      <color indexed="8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2" fillId="0" borderId="0"/>
    <xf numFmtId="44" fontId="6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44" fontId="1" fillId="0" borderId="0" xfId="1" applyFont="1" applyFill="1"/>
    <xf numFmtId="0" fontId="3" fillId="0" borderId="0" xfId="0" applyFont="1" applyAlignment="1">
      <alignment horizontal="center" wrapText="1"/>
    </xf>
    <xf numFmtId="44" fontId="3" fillId="0" borderId="0" xfId="1" applyFont="1" applyFill="1" applyAlignment="1">
      <alignment horizontal="center" wrapText="1"/>
    </xf>
    <xf numFmtId="44" fontId="2" fillId="0" borderId="0" xfId="1" applyFont="1" applyFill="1"/>
    <xf numFmtId="44" fontId="3" fillId="0" borderId="0" xfId="1" applyFont="1" applyFill="1"/>
    <xf numFmtId="0" fontId="2" fillId="0" borderId="0" xfId="0" applyFont="1"/>
    <xf numFmtId="0" fontId="5" fillId="0" borderId="0" xfId="0" applyFont="1"/>
    <xf numFmtId="0" fontId="3" fillId="0" borderId="0" xfId="0" applyFont="1"/>
    <xf numFmtId="44" fontId="2" fillId="0" borderId="0" xfId="1" applyFont="1" applyFill="1" applyBorder="1"/>
    <xf numFmtId="0" fontId="0" fillId="0" borderId="0" xfId="0" applyAlignment="1">
      <alignment horizontal="left"/>
    </xf>
    <xf numFmtId="44" fontId="0" fillId="0" borderId="0" xfId="1" applyFont="1" applyFill="1" applyBorder="1"/>
    <xf numFmtId="44" fontId="0" fillId="0" borderId="0" xfId="1" applyFont="1" applyFill="1"/>
    <xf numFmtId="44" fontId="2" fillId="0" borderId="0" xfId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44" fontId="4" fillId="0" borderId="0" xfId="3" applyFont="1" applyFill="1" applyBorder="1" applyProtection="1">
      <protection locked="0"/>
    </xf>
    <xf numFmtId="44" fontId="3" fillId="0" borderId="0" xfId="1" applyFont="1" applyFill="1" applyBorder="1"/>
    <xf numFmtId="0" fontId="2" fillId="0" borderId="0" xfId="0" applyFont="1" applyAlignment="1">
      <alignment horizontal="right"/>
    </xf>
    <xf numFmtId="44" fontId="4" fillId="0" borderId="4" xfId="3" applyFont="1" applyFill="1" applyBorder="1" applyProtection="1">
      <protection locked="0"/>
    </xf>
    <xf numFmtId="0" fontId="9" fillId="0" borderId="0" xfId="0" applyFont="1"/>
    <xf numFmtId="44" fontId="9" fillId="0" borderId="0" xfId="1" applyFont="1" applyFill="1"/>
    <xf numFmtId="14" fontId="9" fillId="0" borderId="0" xfId="0" quotePrefix="1" applyNumberFormat="1" applyFont="1" applyAlignment="1">
      <alignment horizontal="left"/>
    </xf>
    <xf numFmtId="0" fontId="9" fillId="0" borderId="0" xfId="0" applyFont="1" applyAlignment="1">
      <alignment horizontal="center"/>
    </xf>
    <xf numFmtId="44" fontId="10" fillId="0" borderId="0" xfId="1" applyFont="1" applyFill="1" applyAlignment="1">
      <alignment horizontal="left" wrapText="1"/>
    </xf>
    <xf numFmtId="44" fontId="10" fillId="0" borderId="0" xfId="1" applyFont="1" applyFill="1" applyAlignment="1">
      <alignment wrapText="1"/>
    </xf>
    <xf numFmtId="44" fontId="10" fillId="0" borderId="0" xfId="1" applyFont="1" applyFill="1"/>
    <xf numFmtId="0" fontId="9" fillId="0" borderId="0" xfId="0" applyFont="1" applyAlignment="1">
      <alignment horizontal="center" wrapText="1"/>
    </xf>
    <xf numFmtId="44" fontId="12" fillId="0" borderId="0" xfId="1" applyFont="1" applyFill="1"/>
    <xf numFmtId="44" fontId="11" fillId="0" borderId="0" xfId="1" applyFont="1" applyFill="1"/>
    <xf numFmtId="0" fontId="12" fillId="0" borderId="0" xfId="0" applyFont="1"/>
    <xf numFmtId="0" fontId="12" fillId="0" borderId="0" xfId="0" applyFont="1" applyAlignment="1">
      <alignment horizontal="left" indent="1"/>
    </xf>
    <xf numFmtId="44" fontId="12" fillId="0" borderId="3" xfId="1" applyFont="1" applyFill="1" applyBorder="1"/>
    <xf numFmtId="0" fontId="14" fillId="0" borderId="0" xfId="0" applyFont="1"/>
    <xf numFmtId="0" fontId="14" fillId="0" borderId="0" xfId="2" applyFont="1"/>
    <xf numFmtId="0" fontId="14" fillId="0" borderId="0" xfId="0" applyFont="1" applyAlignment="1">
      <alignment wrapText="1"/>
    </xf>
    <xf numFmtId="0" fontId="12" fillId="0" borderId="0" xfId="0" applyFont="1" applyAlignment="1">
      <alignment horizontal="left" wrapText="1" indent="1"/>
    </xf>
    <xf numFmtId="0" fontId="11" fillId="0" borderId="0" xfId="0" applyFont="1"/>
    <xf numFmtId="44" fontId="12" fillId="0" borderId="4" xfId="1" applyFont="1" applyFill="1" applyBorder="1"/>
    <xf numFmtId="0" fontId="12" fillId="0" borderId="0" xfId="0" quotePrefix="1" applyFont="1" applyAlignment="1">
      <alignment horizontal="left" wrapText="1" indent="1"/>
    </xf>
    <xf numFmtId="44" fontId="12" fillId="0" borderId="0" xfId="1" applyFont="1" applyFill="1" applyBorder="1"/>
    <xf numFmtId="0" fontId="14" fillId="0" borderId="0" xfId="0" quotePrefix="1" applyFont="1" applyAlignment="1">
      <alignment wrapText="1"/>
    </xf>
    <xf numFmtId="0" fontId="12" fillId="0" borderId="1" xfId="0" applyFont="1" applyBorder="1" applyAlignment="1">
      <alignment horizontal="left" wrapText="1"/>
    </xf>
    <xf numFmtId="44" fontId="11" fillId="0" borderId="1" xfId="1" applyFont="1" applyFill="1" applyBorder="1" applyAlignment="1">
      <alignment horizontal="left" wrapText="1"/>
    </xf>
    <xf numFmtId="44" fontId="11" fillId="0" borderId="2" xfId="1" quotePrefix="1" applyFont="1" applyFill="1" applyBorder="1" applyAlignment="1">
      <alignment horizontal="left" wrapText="1"/>
    </xf>
    <xf numFmtId="49" fontId="11" fillId="0" borderId="0" xfId="1" applyNumberFormat="1" applyFont="1" applyFill="1" applyAlignment="1">
      <alignment horizontal="left" wrapText="1"/>
    </xf>
  </cellXfs>
  <cellStyles count="4">
    <cellStyle name="Currency" xfId="1" builtinId="4"/>
    <cellStyle name="Currency 2" xfId="3" xr:uid="{368BC9CB-F4C1-49FB-9BB5-DFFB56A91361}"/>
    <cellStyle name="Normal" xfId="0" builtinId="0"/>
    <cellStyle name="Normal 13 2" xfId="2" xr:uid="{8FB215ED-23F9-4F50-8E9E-932DBAD2A6F5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sz val="12"/>
        <name val="Segoe UI"/>
        <family val="2"/>
        <scheme val="none"/>
      </font>
    </dxf>
    <dxf>
      <font>
        <strike val="0"/>
        <outline val="0"/>
        <shadow val="0"/>
        <sz val="12"/>
        <name val="Segoe UI"/>
        <family val="2"/>
        <scheme val="none"/>
      </font>
    </dxf>
    <dxf>
      <border outline="0">
        <top style="thin">
          <color indexed="64"/>
        </top>
      </border>
    </dxf>
    <dxf>
      <font>
        <strike val="0"/>
        <outline val="0"/>
        <shadow val="0"/>
        <sz val="12"/>
        <name val="Segoe UI"/>
        <family val="2"/>
        <scheme val="none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WTRates/Rates/2017/M&amp;I/M&amp;I%202015%20Sch%20B-4%20F.Z19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WTRates/Rates/2017/IRR/IRR%202015%20Sch%20B-4%20F.Z19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imspp-my.sharepoint.com/personal/thawkins_usbr_gov/Documents/Desktop/508%202021/1.%20IRR%202021%20Sch%20B%20DONE/IRR%202021%20Sch%20B-1C%20F.Z25%20WITH%20TABL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Manual Input"/>
      <sheetName val="Macro Input"/>
      <sheetName val="Storage"/>
      <sheetName val="FY 15 Water Marketing"/>
      <sheetName val="FY 13 Water Marketing"/>
      <sheetName val="FY 14 Water Marketing "/>
      <sheetName val="Water Marketing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Manual Input"/>
      <sheetName val="Macro Input"/>
      <sheetName val="Storage"/>
      <sheetName val="FY 15 Water Marketing"/>
      <sheetName val="FY 13 Water Marketing"/>
      <sheetName val="FY 14 Water Marketing"/>
      <sheetName val="Cost Determination"/>
      <sheetName val="Suisun Marsh"/>
      <sheetName val="Footnote Do not us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Macro_Input"/>
      <sheetName val="Flow Chart"/>
      <sheetName val="Output"/>
      <sheetName val="Irr Out"/>
    </sheetNames>
    <sheetDataSet>
      <sheetData sheetId="0" refreshError="1">
        <row r="1">
          <cell r="A1" t="str">
            <v>IRR 2021 Sch B-1C F.Z25.XLSM</v>
          </cell>
        </row>
        <row r="2">
          <cell r="A2" t="str">
            <v>08/09/2022</v>
          </cell>
        </row>
      </sheetData>
      <sheetData sheetId="1" refreshError="1">
        <row r="165">
          <cell r="C165" t="str">
            <v>Anderson, A/et al</v>
          </cell>
        </row>
        <row r="166">
          <cell r="C166" t="str">
            <v>Anderson, R &amp; J</v>
          </cell>
        </row>
        <row r="167">
          <cell r="C167" t="str">
            <v>Andreotti, A/et al</v>
          </cell>
        </row>
        <row r="168">
          <cell r="C168" t="str">
            <v>B &amp; D Family Partnership</v>
          </cell>
        </row>
        <row r="169">
          <cell r="C169" t="str">
            <v>Baber, J/et al</v>
          </cell>
        </row>
        <row r="170">
          <cell r="C170" t="str">
            <v>Butler, Diane</v>
          </cell>
        </row>
        <row r="171">
          <cell r="C171" t="str">
            <v>Butte Creek Farms Inc</v>
          </cell>
        </row>
        <row r="172">
          <cell r="C172" t="str">
            <v>Byrd, A &amp; Osborne, J.</v>
          </cell>
        </row>
        <row r="173">
          <cell r="C173" t="str">
            <v>Cachil Dehe Band of Wintun</v>
          </cell>
        </row>
        <row r="174">
          <cell r="C174" t="str">
            <v>Canal Farms</v>
          </cell>
        </row>
        <row r="175">
          <cell r="C175" t="str">
            <v>Carter MWC</v>
          </cell>
        </row>
        <row r="176">
          <cell r="C176" t="str">
            <v>Charter, Mary (Formerly Beckley, Steven)</v>
          </cell>
        </row>
        <row r="177">
          <cell r="C177" t="str">
            <v>Churkin, M Jr &amp; C</v>
          </cell>
        </row>
        <row r="178">
          <cell r="C178" t="str">
            <v>Conaway Consv Grp</v>
          </cell>
        </row>
        <row r="179">
          <cell r="C179" t="str">
            <v>County of Sacramento</v>
          </cell>
        </row>
        <row r="180">
          <cell r="C180" t="str">
            <v>Cummings, W</v>
          </cell>
        </row>
        <row r="181">
          <cell r="C181" t="str">
            <v>Driver, Gary/et al</v>
          </cell>
        </row>
        <row r="182">
          <cell r="C182" t="str">
            <v>Driver, J &amp; C Trustees</v>
          </cell>
        </row>
        <row r="183">
          <cell r="C183" t="str">
            <v>Driver, Gregory</v>
          </cell>
        </row>
        <row r="184">
          <cell r="C184" t="str">
            <v>Driver, W/et al</v>
          </cell>
        </row>
        <row r="185">
          <cell r="C185" t="str">
            <v>Dyer, J &amp; Wing, J</v>
          </cell>
        </row>
        <row r="186">
          <cell r="C186" t="str">
            <v>Eastside MWC</v>
          </cell>
        </row>
        <row r="187">
          <cell r="C187" t="str">
            <v>Ehrke, A &amp; B</v>
          </cell>
        </row>
        <row r="188">
          <cell r="C188" t="str">
            <v>Empire Group, LLC</v>
          </cell>
        </row>
        <row r="189">
          <cell r="C189" t="str">
            <v>Feather WD</v>
          </cell>
        </row>
        <row r="190">
          <cell r="C190" t="str">
            <v>Fedora, S/Taylor, W</v>
          </cell>
        </row>
        <row r="191">
          <cell r="C191" t="str">
            <v>Gillaspy, W</v>
          </cell>
        </row>
        <row r="192">
          <cell r="C192" t="str">
            <v>Giovannetti, B &amp; M</v>
          </cell>
        </row>
        <row r="193">
          <cell r="C193" t="str">
            <v>Giusti, R &amp; S</v>
          </cell>
        </row>
        <row r="194">
          <cell r="C194" t="str">
            <v>Glenn-Colusa ID</v>
          </cell>
        </row>
        <row r="195">
          <cell r="C195" t="str">
            <v>Green Valley Corp</v>
          </cell>
        </row>
        <row r="196">
          <cell r="C196" t="str">
            <v>Griffin, J/Prater</v>
          </cell>
        </row>
        <row r="197">
          <cell r="C197" t="str">
            <v>Hale, J/Marks, A</v>
          </cell>
        </row>
        <row r="198">
          <cell r="C198" t="str">
            <v>Hatfield, R &amp; B</v>
          </cell>
        </row>
        <row r="199">
          <cell r="C199" t="str">
            <v>Heidrick &amp; McGinnis Properties</v>
          </cell>
        </row>
        <row r="200">
          <cell r="C200" t="str">
            <v>Heidrick, M</v>
          </cell>
        </row>
        <row r="201">
          <cell r="C201" t="str">
            <v>Howald Farms Inc</v>
          </cell>
        </row>
        <row r="202">
          <cell r="C202" t="str">
            <v>Jaeger, W &amp; P</v>
          </cell>
        </row>
        <row r="203">
          <cell r="C203" t="str">
            <v>Jansen, P &amp; S</v>
          </cell>
        </row>
        <row r="204">
          <cell r="C204" t="str">
            <v>Kary, C</v>
          </cell>
        </row>
        <row r="205">
          <cell r="C205" t="str">
            <v xml:space="preserve">King, Ben </v>
          </cell>
        </row>
        <row r="206">
          <cell r="C206" t="str">
            <v>King, L</v>
          </cell>
        </row>
        <row r="207">
          <cell r="C207" t="str">
            <v>KLSY, LLC</v>
          </cell>
        </row>
        <row r="208">
          <cell r="C208" t="str">
            <v>Knights Landing Investors</v>
          </cell>
        </row>
        <row r="209">
          <cell r="C209" t="str">
            <v xml:space="preserve">Knights Landing Properties </v>
          </cell>
        </row>
        <row r="210">
          <cell r="C210" t="str">
            <v>Lauppe, Joan Johnson, &amp; Warren Lauppe</v>
          </cell>
        </row>
        <row r="211">
          <cell r="C211" t="str">
            <v>Lauppe, B ET UX</v>
          </cell>
        </row>
        <row r="212">
          <cell r="C212" t="str">
            <v>Lauppe, B &amp; K</v>
          </cell>
        </row>
        <row r="213">
          <cell r="C213" t="str">
            <v>Leonard, James</v>
          </cell>
        </row>
        <row r="214">
          <cell r="C214" t="str">
            <v>Lockett, W &amp; J</v>
          </cell>
        </row>
        <row r="215">
          <cell r="C215" t="str">
            <v>Lomo CS &amp; Micheli, J</v>
          </cell>
        </row>
        <row r="216">
          <cell r="C216" t="str">
            <v>Lonon, M</v>
          </cell>
        </row>
        <row r="217">
          <cell r="C217" t="str">
            <v>M C M Properties</v>
          </cell>
        </row>
        <row r="218">
          <cell r="C218" t="str">
            <v>Maxwell ID</v>
          </cell>
        </row>
        <row r="219">
          <cell r="C219" t="str">
            <v>McClatchy Partners, LLC</v>
          </cell>
        </row>
        <row r="220">
          <cell r="C220" t="str">
            <v>Meridian Farms WC</v>
          </cell>
        </row>
        <row r="221">
          <cell r="C221" t="str">
            <v>Micke, D &amp; N</v>
          </cell>
        </row>
        <row r="222">
          <cell r="C222" t="str">
            <v>Morehead, J/et ux</v>
          </cell>
        </row>
        <row r="223">
          <cell r="C223" t="str">
            <v>Munson, J &amp; D</v>
          </cell>
        </row>
        <row r="224">
          <cell r="C224" t="str">
            <v>Natomas Basin Conserv</v>
          </cell>
        </row>
        <row r="225">
          <cell r="C225" t="str">
            <v>Natomas Central MWC</v>
          </cell>
        </row>
        <row r="226">
          <cell r="C226" t="str">
            <v>Nelson, T &amp; H</v>
          </cell>
        </row>
        <row r="227">
          <cell r="C227" t="str">
            <v>O'Brien, J &amp; F</v>
          </cell>
        </row>
        <row r="228">
          <cell r="C228" t="str">
            <v xml:space="preserve">Odysseus Farms </v>
          </cell>
        </row>
        <row r="229">
          <cell r="C229" t="str">
            <v>Oji Brothers Farm Inc</v>
          </cell>
        </row>
        <row r="230">
          <cell r="C230" t="str">
            <v>Oji, M/et al</v>
          </cell>
        </row>
        <row r="231">
          <cell r="C231" t="str">
            <v>Pacific Realty Inc</v>
          </cell>
        </row>
        <row r="232">
          <cell r="C232" t="str">
            <v>Pelger MWC</v>
          </cell>
        </row>
        <row r="233">
          <cell r="C233" t="str">
            <v>Pelger Road 1700, LLC (formerly Cranmore Farms, LLC)</v>
          </cell>
        </row>
        <row r="234">
          <cell r="C234" t="str">
            <v>Penner, R &amp; L</v>
          </cell>
        </row>
        <row r="235">
          <cell r="C235" t="str">
            <v>Pleasant Grv-Vrna MWC</v>
          </cell>
        </row>
        <row r="236">
          <cell r="C236" t="str">
            <v>Princeton-Codora-Glenn ID</v>
          </cell>
        </row>
        <row r="237">
          <cell r="C237" t="str">
            <v>Provident ID</v>
          </cell>
        </row>
        <row r="238">
          <cell r="C238" t="str">
            <v>Quad-H-Ranches Inc</v>
          </cell>
        </row>
        <row r="239">
          <cell r="C239" t="str">
            <v>Recl Dist # 108</v>
          </cell>
        </row>
        <row r="240">
          <cell r="C240" t="str">
            <v>Recl Dist #1000</v>
          </cell>
        </row>
        <row r="241">
          <cell r="C241" t="str">
            <v>Recl Dist #1004</v>
          </cell>
        </row>
        <row r="242">
          <cell r="C242" t="str">
            <v>Reische, E</v>
          </cell>
        </row>
        <row r="243">
          <cell r="C243" t="str">
            <v>Reische, L</v>
          </cell>
        </row>
        <row r="244">
          <cell r="C244" t="str">
            <v>Richter, H Jr/et al</v>
          </cell>
        </row>
        <row r="245">
          <cell r="C245" t="str">
            <v>River Garden Farms Co</v>
          </cell>
        </row>
        <row r="246">
          <cell r="C246" t="str">
            <v>Roberts Ditch Irr Co</v>
          </cell>
        </row>
        <row r="247">
          <cell r="C247" t="str">
            <v>Rubio, E &amp; E</v>
          </cell>
        </row>
        <row r="248">
          <cell r="C248" t="str">
            <v>Saeed, F</v>
          </cell>
        </row>
        <row r="249">
          <cell r="C249" t="str">
            <v>Seaver, C</v>
          </cell>
        </row>
        <row r="250">
          <cell r="C250" t="str">
            <v>Sutter MWC</v>
          </cell>
        </row>
        <row r="251">
          <cell r="C251" t="str">
            <v xml:space="preserve">Swenson Farms </v>
          </cell>
        </row>
        <row r="252">
          <cell r="C252" t="str">
            <v>Sycamore MWC</v>
          </cell>
        </row>
        <row r="253">
          <cell r="C253" t="str">
            <v>T &amp; P Farms</v>
          </cell>
        </row>
        <row r="254">
          <cell r="C254" t="str">
            <v>Tarke, S</v>
          </cell>
        </row>
        <row r="255">
          <cell r="C255" t="str">
            <v>Tisdale Irr &amp; Drain Co</v>
          </cell>
        </row>
        <row r="256">
          <cell r="C256" t="str">
            <v>Van Ruiten Brothers 1415L</v>
          </cell>
        </row>
        <row r="257">
          <cell r="C257" t="str">
            <v>Van Ruiten Brothers 520XL</v>
          </cell>
        </row>
        <row r="258">
          <cell r="C258" t="str">
            <v>Van Ruiten Brothers 0880S</v>
          </cell>
        </row>
        <row r="259">
          <cell r="C259" t="str">
            <v>Van Ruiten Brothers 880XR</v>
          </cell>
        </row>
        <row r="260">
          <cell r="C260" t="str">
            <v>Wallace, J &amp; J</v>
          </cell>
        </row>
        <row r="261">
          <cell r="C261" t="str">
            <v>Wallace, K Trust</v>
          </cell>
        </row>
        <row r="262">
          <cell r="C262" t="str">
            <v>Wisler, J</v>
          </cell>
        </row>
        <row r="263">
          <cell r="C263" t="str">
            <v>Yockey, W</v>
          </cell>
        </row>
        <row r="264">
          <cell r="C264" t="str">
            <v>Young, R/et al</v>
          </cell>
        </row>
      </sheetData>
      <sheetData sheetId="2" refreshError="1"/>
      <sheetData sheetId="3" refreshError="1"/>
      <sheetData sheetId="4" refreshError="1">
        <row r="17">
          <cell r="O17">
            <v>0</v>
          </cell>
        </row>
        <row r="18">
          <cell r="O18">
            <v>114.39326593439732</v>
          </cell>
        </row>
        <row r="23">
          <cell r="O23">
            <v>24295.914888721552</v>
          </cell>
        </row>
        <row r="27">
          <cell r="O27">
            <v>709.64318070807542</v>
          </cell>
        </row>
        <row r="31">
          <cell r="O31">
            <v>0</v>
          </cell>
        </row>
        <row r="35">
          <cell r="O35">
            <v>1133.8093614736727</v>
          </cell>
          <cell r="BA35">
            <v>825.82249999999999</v>
          </cell>
        </row>
        <row r="36">
          <cell r="O36">
            <v>19.234265953571231</v>
          </cell>
          <cell r="BA36">
            <v>19.8187</v>
          </cell>
        </row>
        <row r="37">
          <cell r="O37">
            <v>20.246595740601293</v>
          </cell>
        </row>
        <row r="42">
          <cell r="O42">
            <v>641.81708497706109</v>
          </cell>
          <cell r="BA42">
            <v>4727.3235000000004</v>
          </cell>
        </row>
        <row r="46">
          <cell r="O46">
            <v>0</v>
          </cell>
          <cell r="BA46">
            <v>0</v>
          </cell>
        </row>
        <row r="47">
          <cell r="O47">
            <v>0</v>
          </cell>
          <cell r="BA47">
            <v>0</v>
          </cell>
        </row>
        <row r="48">
          <cell r="O48">
            <v>0</v>
          </cell>
          <cell r="BA48">
            <v>0</v>
          </cell>
        </row>
        <row r="49">
          <cell r="O49">
            <v>687.3719253934139</v>
          </cell>
          <cell r="BA49">
            <v>259.68145315999999</v>
          </cell>
        </row>
        <row r="50">
          <cell r="O50">
            <v>0</v>
          </cell>
          <cell r="BA50">
            <v>0</v>
          </cell>
        </row>
        <row r="51">
          <cell r="O51">
            <v>0</v>
          </cell>
          <cell r="BA51">
            <v>0</v>
          </cell>
        </row>
        <row r="52">
          <cell r="O52">
            <v>0</v>
          </cell>
          <cell r="BA52">
            <v>0</v>
          </cell>
        </row>
        <row r="57">
          <cell r="O57">
            <v>1998.3389995973478</v>
          </cell>
        </row>
        <row r="58">
          <cell r="O58">
            <v>2304.0625952804276</v>
          </cell>
        </row>
        <row r="59">
          <cell r="O59">
            <v>19508.607325856377</v>
          </cell>
        </row>
        <row r="60">
          <cell r="O60">
            <v>401.89492545093572</v>
          </cell>
        </row>
        <row r="61">
          <cell r="O61">
            <v>73.900074453194719</v>
          </cell>
        </row>
        <row r="62">
          <cell r="O62">
            <v>1.0123297870300647</v>
          </cell>
        </row>
        <row r="63">
          <cell r="O63">
            <v>0</v>
          </cell>
        </row>
        <row r="64">
          <cell r="O64">
            <v>2575.3669782044849</v>
          </cell>
        </row>
        <row r="65">
          <cell r="O65">
            <v>1637.9495954146446</v>
          </cell>
        </row>
        <row r="66">
          <cell r="O66">
            <v>3822.5572758255248</v>
          </cell>
        </row>
        <row r="67">
          <cell r="O67">
            <v>93.134340406765958</v>
          </cell>
        </row>
        <row r="68">
          <cell r="O68">
            <v>4836.9117224296488</v>
          </cell>
        </row>
        <row r="73">
          <cell r="O73">
            <v>0</v>
          </cell>
        </row>
        <row r="74">
          <cell r="O74">
            <v>258.1440956926665</v>
          </cell>
        </row>
        <row r="75">
          <cell r="O75">
            <v>2449.8380846127566</v>
          </cell>
        </row>
        <row r="76">
          <cell r="O76">
            <v>0</v>
          </cell>
        </row>
        <row r="77">
          <cell r="O77">
            <v>0</v>
          </cell>
        </row>
        <row r="78">
          <cell r="O78">
            <v>0</v>
          </cell>
        </row>
        <row r="79">
          <cell r="O79">
            <v>14.172617018420906</v>
          </cell>
        </row>
        <row r="80">
          <cell r="O80">
            <v>0</v>
          </cell>
        </row>
        <row r="89">
          <cell r="O89">
            <v>6210.6432434294466</v>
          </cell>
        </row>
        <row r="90">
          <cell r="O90">
            <v>28578.069887858728</v>
          </cell>
        </row>
        <row r="91">
          <cell r="O91">
            <v>3880.2600736862382</v>
          </cell>
        </row>
        <row r="92">
          <cell r="O92">
            <v>189.30567017462212</v>
          </cell>
        </row>
        <row r="93">
          <cell r="O93">
            <v>273.32904249811747</v>
          </cell>
        </row>
        <row r="94">
          <cell r="O94">
            <v>300.66194674792922</v>
          </cell>
        </row>
        <row r="95">
          <cell r="O95">
            <v>2834.5234036841812</v>
          </cell>
        </row>
        <row r="96">
          <cell r="O96">
            <v>0</v>
          </cell>
        </row>
        <row r="97">
          <cell r="O97">
            <v>171.08373400808094</v>
          </cell>
        </row>
        <row r="98">
          <cell r="O98">
            <v>9215.2380513346798</v>
          </cell>
        </row>
        <row r="99">
          <cell r="O99">
            <v>10670.968285083913</v>
          </cell>
        </row>
        <row r="100">
          <cell r="O100">
            <v>14046.075795042147</v>
          </cell>
        </row>
        <row r="101">
          <cell r="O101">
            <v>9985.6210192645594</v>
          </cell>
        </row>
        <row r="102">
          <cell r="O102">
            <v>3017.7550951366229</v>
          </cell>
        </row>
        <row r="103">
          <cell r="O103">
            <v>896.92419130863743</v>
          </cell>
        </row>
        <row r="104">
          <cell r="O104">
            <v>16355.200039257725</v>
          </cell>
        </row>
        <row r="105">
          <cell r="O105">
            <v>38655.812917743024</v>
          </cell>
        </row>
        <row r="106">
          <cell r="O106">
            <v>1715.8989890159596</v>
          </cell>
        </row>
        <row r="107">
          <cell r="O107">
            <v>3343.7252865603036</v>
          </cell>
        </row>
        <row r="108">
          <cell r="O108">
            <v>5711.5646584236256</v>
          </cell>
        </row>
        <row r="109">
          <cell r="O109">
            <v>107.30695742518687</v>
          </cell>
        </row>
        <row r="110">
          <cell r="O110">
            <v>7905.283306917775</v>
          </cell>
        </row>
        <row r="133">
          <cell r="O133">
            <v>24295.914888721552</v>
          </cell>
        </row>
        <row r="137">
          <cell r="O137">
            <v>10526.205125538614</v>
          </cell>
        </row>
        <row r="138">
          <cell r="O138">
            <v>22145.726421069696</v>
          </cell>
        </row>
        <row r="149">
          <cell r="O149">
            <v>31531.035876625425</v>
          </cell>
        </row>
        <row r="150">
          <cell r="O150">
            <v>14944.012316137814</v>
          </cell>
        </row>
        <row r="155">
          <cell r="O155">
            <v>2533.8614569362521</v>
          </cell>
        </row>
        <row r="156">
          <cell r="O156">
            <v>0</v>
          </cell>
        </row>
        <row r="157">
          <cell r="O157">
            <v>0</v>
          </cell>
        </row>
        <row r="158">
          <cell r="O158">
            <v>4.0493191481202588</v>
          </cell>
        </row>
        <row r="159">
          <cell r="O159">
            <v>262.19341484078677</v>
          </cell>
        </row>
        <row r="160">
          <cell r="O160">
            <v>0</v>
          </cell>
        </row>
        <row r="165">
          <cell r="O165">
            <v>0</v>
          </cell>
        </row>
        <row r="166">
          <cell r="O166">
            <v>0</v>
          </cell>
        </row>
        <row r="167">
          <cell r="O167">
            <v>1574.1728188317506</v>
          </cell>
        </row>
        <row r="168">
          <cell r="O168">
            <v>18.221936166541166</v>
          </cell>
        </row>
        <row r="169">
          <cell r="O169">
            <v>1997.3266698103178</v>
          </cell>
        </row>
        <row r="170">
          <cell r="O170">
            <v>199.42896804492273</v>
          </cell>
        </row>
        <row r="171">
          <cell r="O171">
            <v>317.87155312744034</v>
          </cell>
        </row>
        <row r="172">
          <cell r="O172">
            <v>266.24273398890699</v>
          </cell>
        </row>
        <row r="173">
          <cell r="O173">
            <v>0</v>
          </cell>
        </row>
        <row r="174">
          <cell r="O174">
            <v>227.77420208176457</v>
          </cell>
        </row>
        <row r="175">
          <cell r="O175">
            <v>202.46595740601293</v>
          </cell>
        </row>
        <row r="176">
          <cell r="O176">
            <v>102.24530849003654</v>
          </cell>
        </row>
        <row r="177">
          <cell r="O177">
            <v>42.517851055262717</v>
          </cell>
        </row>
        <row r="178">
          <cell r="O178">
            <v>388.73463821954482</v>
          </cell>
        </row>
        <row r="179">
          <cell r="O179">
            <v>0</v>
          </cell>
        </row>
        <row r="180">
          <cell r="O180">
            <v>101.23297870300647</v>
          </cell>
        </row>
        <row r="181">
          <cell r="O181">
            <v>0</v>
          </cell>
        </row>
        <row r="182">
          <cell r="O182">
            <v>0</v>
          </cell>
        </row>
        <row r="183">
          <cell r="O183">
            <v>10.123297870300647</v>
          </cell>
        </row>
        <row r="184">
          <cell r="O184">
            <v>87.060361684585573</v>
          </cell>
        </row>
        <row r="185">
          <cell r="O185">
            <v>213.60158506334366</v>
          </cell>
        </row>
        <row r="186">
          <cell r="O186">
            <v>409.99356374717627</v>
          </cell>
        </row>
        <row r="187">
          <cell r="O187">
            <v>120.46724465657769</v>
          </cell>
        </row>
        <row r="188">
          <cell r="O188">
            <v>0</v>
          </cell>
        </row>
        <row r="189">
          <cell r="O189">
            <v>0</v>
          </cell>
        </row>
        <row r="190">
          <cell r="O190">
            <v>0</v>
          </cell>
        </row>
        <row r="191">
          <cell r="O191">
            <v>68.838425518044403</v>
          </cell>
        </row>
        <row r="192">
          <cell r="O192">
            <v>0</v>
          </cell>
        </row>
        <row r="193">
          <cell r="O193">
            <v>577.0279786071369</v>
          </cell>
        </row>
        <row r="194">
          <cell r="O194">
            <v>70342.747581571079</v>
          </cell>
        </row>
        <row r="195">
          <cell r="O195">
            <v>318.88388291447041</v>
          </cell>
        </row>
        <row r="196">
          <cell r="O196">
            <v>1008.2804678819444</v>
          </cell>
        </row>
        <row r="197">
          <cell r="O197">
            <v>0</v>
          </cell>
        </row>
        <row r="198">
          <cell r="O198">
            <v>12.147957444360776</v>
          </cell>
        </row>
        <row r="199">
          <cell r="O199">
            <v>0</v>
          </cell>
        </row>
        <row r="200">
          <cell r="O200">
            <v>36.443872333082332</v>
          </cell>
        </row>
        <row r="201">
          <cell r="O201">
            <v>1517.482350758067</v>
          </cell>
        </row>
        <row r="202">
          <cell r="O202">
            <v>0</v>
          </cell>
        </row>
        <row r="203">
          <cell r="O203">
            <v>30.36989361090194</v>
          </cell>
        </row>
        <row r="204">
          <cell r="O204">
            <v>180.1947020913515</v>
          </cell>
        </row>
        <row r="205">
          <cell r="O205">
            <v>0</v>
          </cell>
        </row>
        <row r="206">
          <cell r="O206">
            <v>0</v>
          </cell>
        </row>
        <row r="207">
          <cell r="O207">
            <v>0</v>
          </cell>
        </row>
        <row r="208">
          <cell r="O208">
            <v>1282.6218401670919</v>
          </cell>
        </row>
        <row r="209">
          <cell r="O209">
            <v>0</v>
          </cell>
        </row>
        <row r="210">
          <cell r="O210">
            <v>0</v>
          </cell>
        </row>
        <row r="211">
          <cell r="O211">
            <v>106.2946276381568</v>
          </cell>
        </row>
        <row r="212">
          <cell r="O212">
            <v>100.2206489159764</v>
          </cell>
        </row>
        <row r="213">
          <cell r="O213">
            <v>0</v>
          </cell>
        </row>
        <row r="214">
          <cell r="O214">
            <v>44.542510629322848</v>
          </cell>
        </row>
        <row r="215">
          <cell r="O215">
            <v>65.801436156954196</v>
          </cell>
        </row>
        <row r="216">
          <cell r="O216">
            <v>430.24015948777748</v>
          </cell>
        </row>
        <row r="217">
          <cell r="O217">
            <v>557.79371265356565</v>
          </cell>
        </row>
        <row r="218">
          <cell r="O218">
            <v>2024.6595740601294</v>
          </cell>
        </row>
        <row r="219">
          <cell r="O219">
            <v>22.271255314661424</v>
          </cell>
        </row>
        <row r="220">
          <cell r="O220">
            <v>6974.9522326371462</v>
          </cell>
        </row>
        <row r="221">
          <cell r="O221">
            <v>0</v>
          </cell>
        </row>
        <row r="222">
          <cell r="O222">
            <v>0</v>
          </cell>
        </row>
        <row r="223">
          <cell r="O223">
            <v>0</v>
          </cell>
        </row>
        <row r="224">
          <cell r="O224">
            <v>96.17132976785615</v>
          </cell>
        </row>
        <row r="225">
          <cell r="O225">
            <v>16703.441485996067</v>
          </cell>
        </row>
        <row r="226">
          <cell r="O226">
            <v>0</v>
          </cell>
        </row>
        <row r="227">
          <cell r="O227">
            <v>294.58796802574881</v>
          </cell>
        </row>
        <row r="228">
          <cell r="O228">
            <v>311.79757440525992</v>
          </cell>
        </row>
        <row r="229">
          <cell r="O229">
            <v>1138.8710104088229</v>
          </cell>
        </row>
        <row r="230">
          <cell r="O230">
            <v>791.64189345751061</v>
          </cell>
        </row>
        <row r="231">
          <cell r="O231">
            <v>741.02540410600739</v>
          </cell>
        </row>
        <row r="232">
          <cell r="O232">
            <v>537.54711691296438</v>
          </cell>
        </row>
        <row r="233">
          <cell r="O233">
            <v>671.17464880093291</v>
          </cell>
        </row>
        <row r="234">
          <cell r="O234">
            <v>0</v>
          </cell>
        </row>
        <row r="235">
          <cell r="O235">
            <v>375.57435098815398</v>
          </cell>
        </row>
        <row r="236">
          <cell r="O236">
            <v>3009.6564568403828</v>
          </cell>
        </row>
        <row r="237">
          <cell r="O237">
            <v>0</v>
          </cell>
        </row>
        <row r="238">
          <cell r="O238">
            <v>232.83585101691489</v>
          </cell>
        </row>
        <row r="239">
          <cell r="O239">
            <v>8416.5098493679579</v>
          </cell>
        </row>
        <row r="240">
          <cell r="O240">
            <v>0</v>
          </cell>
        </row>
        <row r="241">
          <cell r="O241">
            <v>2684.6985952037317</v>
          </cell>
        </row>
        <row r="242">
          <cell r="O242">
            <v>40.493191481202587</v>
          </cell>
        </row>
        <row r="243">
          <cell r="O243">
            <v>202.46595740601293</v>
          </cell>
        </row>
        <row r="244">
          <cell r="O244">
            <v>908.05981896596802</v>
          </cell>
        </row>
        <row r="245">
          <cell r="O245">
            <v>41.505521268232648</v>
          </cell>
        </row>
        <row r="246">
          <cell r="O246">
            <v>227.77420208176457</v>
          </cell>
        </row>
        <row r="247">
          <cell r="O247">
            <v>3.0369893610901939</v>
          </cell>
        </row>
        <row r="248">
          <cell r="O248">
            <v>437.3264679969879</v>
          </cell>
        </row>
        <row r="249">
          <cell r="O249">
            <v>0</v>
          </cell>
        </row>
        <row r="250">
          <cell r="O250">
            <v>44838.110927135625</v>
          </cell>
        </row>
        <row r="251">
          <cell r="O251">
            <v>493.00460628364152</v>
          </cell>
        </row>
        <row r="252">
          <cell r="O252">
            <v>5280.3121691488177</v>
          </cell>
        </row>
        <row r="253">
          <cell r="O253">
            <v>151.84946805450971</v>
          </cell>
        </row>
        <row r="254">
          <cell r="O254">
            <v>407.96890417311613</v>
          </cell>
        </row>
        <row r="255">
          <cell r="O255">
            <v>1518.494680545097</v>
          </cell>
        </row>
        <row r="256">
          <cell r="O256">
            <v>208.53993612819335</v>
          </cell>
        </row>
        <row r="257">
          <cell r="O257">
            <v>102.24530849003654</v>
          </cell>
        </row>
        <row r="258">
          <cell r="O258">
            <v>431.2524892748076</v>
          </cell>
        </row>
        <row r="259">
          <cell r="O259">
            <v>160.96043613778031</v>
          </cell>
        </row>
        <row r="260">
          <cell r="O260">
            <v>0</v>
          </cell>
        </row>
        <row r="261">
          <cell r="O261">
            <v>242.95914888721552</v>
          </cell>
        </row>
        <row r="262">
          <cell r="O262">
            <v>0</v>
          </cell>
        </row>
        <row r="263">
          <cell r="O263">
            <v>0</v>
          </cell>
        </row>
        <row r="264">
          <cell r="O264">
            <v>2.0246595740601294</v>
          </cell>
        </row>
        <row r="275">
          <cell r="O275">
            <v>133899.84860067963</v>
          </cell>
          <cell r="BA275">
            <v>89501.366399999999</v>
          </cell>
        </row>
        <row r="276">
          <cell r="O276">
            <v>330.01951057180111</v>
          </cell>
          <cell r="BA276">
            <v>0</v>
          </cell>
        </row>
        <row r="281">
          <cell r="O281">
            <v>763.29665942066879</v>
          </cell>
          <cell r="BA281">
            <v>0</v>
          </cell>
        </row>
        <row r="282">
          <cell r="O282">
            <v>7433.5376261617648</v>
          </cell>
          <cell r="BA282">
            <v>18.309699999999999</v>
          </cell>
        </row>
        <row r="283">
          <cell r="O283">
            <v>13156.237912242721</v>
          </cell>
          <cell r="BA283">
            <v>26149.219400000002</v>
          </cell>
        </row>
        <row r="288">
          <cell r="O288">
            <v>879.71458492912632</v>
          </cell>
        </row>
        <row r="289">
          <cell r="O289">
            <v>19956.057091723666</v>
          </cell>
          <cell r="BA289">
            <v>10118.90144</v>
          </cell>
        </row>
        <row r="290">
          <cell r="O290">
            <v>143.75082975826919</v>
          </cell>
        </row>
        <row r="291">
          <cell r="O291">
            <v>3148.3456376635013</v>
          </cell>
        </row>
        <row r="292">
          <cell r="O292">
            <v>1719.9483081640799</v>
          </cell>
          <cell r="BA292">
            <v>227.51070000000001</v>
          </cell>
        </row>
        <row r="293">
          <cell r="O293">
            <v>1134.8216912607027</v>
          </cell>
        </row>
        <row r="294">
          <cell r="O294">
            <v>3401.4280844210175</v>
          </cell>
        </row>
        <row r="295">
          <cell r="O295">
            <v>308.76058504416972</v>
          </cell>
        </row>
        <row r="296">
          <cell r="O296">
            <v>530.46080840375384</v>
          </cell>
          <cell r="BA296">
            <v>1322.0130999999999</v>
          </cell>
        </row>
        <row r="297">
          <cell r="O297">
            <v>0</v>
          </cell>
        </row>
        <row r="298">
          <cell r="O298">
            <v>432.26481906183761</v>
          </cell>
        </row>
        <row r="299">
          <cell r="O299">
            <v>76.937063814284926</v>
          </cell>
        </row>
        <row r="300">
          <cell r="O300">
            <v>9675.8481044333585</v>
          </cell>
          <cell r="BA300">
            <v>1765.0594000000001</v>
          </cell>
        </row>
        <row r="301">
          <cell r="O301">
            <v>17923.298879367296</v>
          </cell>
          <cell r="BA301">
            <v>595.59490000000005</v>
          </cell>
        </row>
        <row r="307">
          <cell r="O307">
            <v>0</v>
          </cell>
          <cell r="BA307">
            <v>39296.072539533998</v>
          </cell>
        </row>
        <row r="308">
          <cell r="O308">
            <v>0</v>
          </cell>
          <cell r="BA308">
            <v>29310.398079918297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A0AFA9-7EA5-4BCD-9509-55B73ECC6A82}" name="Table1" displayName="Table1" ref="A5:D233" totalsRowShown="0" headerRowDxfId="7" dataDxfId="5" headerRowBorderDxfId="6" tableBorderDxfId="4" headerRowCellStyle="Currency">
  <autoFilter ref="A5:D233" xr:uid="{AF8CBC81-1DF2-4951-803B-F88A03438E12}"/>
  <tableColumns count="4">
    <tableColumn id="1" xr3:uid="{39EBB5DA-6662-4B40-87E2-D36B21429021}" name="Facility/Contractor Ref" dataDxfId="3"/>
    <tableColumn id="2" xr3:uid="{5BC5181A-7ABD-4C96-8225-FC1E6D10D6A0}" name="Storage 1/ &lt;Sch B-6&gt;" dataDxfId="2"/>
    <tableColumn id="3" xr3:uid="{C2D20457-F40F-42CC-8864-77E9B2700CFA}" name="Direct Pumping &lt;Sch B-6&gt;" dataDxfId="1" dataCellStyle="Currency"/>
    <tableColumn id="4" xr3:uid="{78AAD119-1F3A-4C66-B9DC-BB25DD966C53}" name="Contractor's Total Allocable Share of Costs" dataDxfId="0" dataCellStyle="Currency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D8D70-CA09-4298-B8CB-53406FFD33EA}">
  <sheetPr codeName="Sheet1"/>
  <dimension ref="A1:F276"/>
  <sheetViews>
    <sheetView tabSelected="1" view="pageBreakPreview" zoomScale="85" zoomScaleNormal="100" zoomScaleSheetLayoutView="85" workbookViewId="0">
      <pane ySplit="2" topLeftCell="A195" activePane="bottomLeft" state="frozen"/>
      <selection pane="bottomLeft" activeCell="B240" sqref="B240"/>
    </sheetView>
  </sheetViews>
  <sheetFormatPr defaultColWidth="8.77734375" defaultRowHeight="15.75" x14ac:dyDescent="0.25"/>
  <cols>
    <col min="1" max="1" width="41.5546875" customWidth="1"/>
    <col min="2" max="2" width="13.6640625" style="13" customWidth="1"/>
    <col min="3" max="3" width="16.109375" style="13" customWidth="1"/>
    <col min="4" max="4" width="16.33203125" style="6" customWidth="1"/>
    <col min="5" max="5" width="9.77734375" hidden="1" customWidth="1"/>
    <col min="6" max="6" width="15.109375" style="13" customWidth="1"/>
  </cols>
  <sheetData>
    <row r="1" spans="1:6" s="1" customFormat="1" ht="20.25" x14ac:dyDescent="0.35">
      <c r="A1" s="20" t="str">
        <f>[3]Information!A1</f>
        <v>IRR 2021 Sch B-1C F.Z25.XLSM</v>
      </c>
      <c r="B1" s="21"/>
      <c r="C1" s="21"/>
      <c r="D1" s="20"/>
      <c r="F1" s="2"/>
    </row>
    <row r="2" spans="1:6" s="1" customFormat="1" ht="20.25" x14ac:dyDescent="0.35">
      <c r="A2" s="22" t="str">
        <f>+[3]Information!A2</f>
        <v>08/09/2022</v>
      </c>
      <c r="B2" s="23"/>
      <c r="C2" s="24"/>
      <c r="D2" s="20"/>
      <c r="F2" s="2"/>
    </row>
    <row r="3" spans="1:6" s="1" customFormat="1" ht="87" hidden="1" customHeight="1" x14ac:dyDescent="0.35">
      <c r="A3" s="20"/>
      <c r="B3" s="21"/>
      <c r="C3" s="25"/>
      <c r="D3" s="26"/>
      <c r="F3" s="2"/>
    </row>
    <row r="4" spans="1:6" s="1" customFormat="1" ht="69.75" x14ac:dyDescent="0.35">
      <c r="A4" s="45" t="s">
        <v>0</v>
      </c>
      <c r="B4" s="21"/>
      <c r="C4" s="27"/>
      <c r="D4" s="26"/>
      <c r="F4" s="2"/>
    </row>
    <row r="5" spans="1:6" s="3" customFormat="1" ht="51.75" x14ac:dyDescent="0.3">
      <c r="A5" s="42" t="s">
        <v>125</v>
      </c>
      <c r="B5" s="43" t="s">
        <v>1</v>
      </c>
      <c r="C5" s="43" t="s">
        <v>126</v>
      </c>
      <c r="D5" s="44" t="s">
        <v>2</v>
      </c>
      <c r="F5" s="4"/>
    </row>
    <row r="6" spans="1:6" s="7" customFormat="1" ht="17.25" x14ac:dyDescent="0.3">
      <c r="A6" s="37" t="s">
        <v>3</v>
      </c>
      <c r="B6" s="28"/>
      <c r="C6" s="28"/>
      <c r="D6" s="29"/>
      <c r="F6" s="5"/>
    </row>
    <row r="7" spans="1:6" s="7" customFormat="1" ht="17.25" x14ac:dyDescent="0.3">
      <c r="A7" s="30" t="s">
        <v>4</v>
      </c>
      <c r="B7" s="28">
        <f>+'[3]Irr Out'!O17</f>
        <v>0</v>
      </c>
      <c r="C7" s="28">
        <v>0</v>
      </c>
      <c r="D7" s="28">
        <f>+B7+C7</f>
        <v>0</v>
      </c>
      <c r="F7" s="5"/>
    </row>
    <row r="8" spans="1:6" s="7" customFormat="1" ht="17.25" x14ac:dyDescent="0.3">
      <c r="A8" s="30" t="s">
        <v>5</v>
      </c>
      <c r="B8" s="28">
        <f>+'[3]Irr Out'!O18</f>
        <v>114.39326593439732</v>
      </c>
      <c r="C8" s="28">
        <v>0</v>
      </c>
      <c r="D8" s="28">
        <f>+B8+C8</f>
        <v>114.39326593439732</v>
      </c>
      <c r="F8" s="5"/>
    </row>
    <row r="9" spans="1:6" s="7" customFormat="1" ht="17.25" x14ac:dyDescent="0.3">
      <c r="A9" s="31" t="s">
        <v>6</v>
      </c>
      <c r="B9" s="32">
        <f>SUM(B7:B8)</f>
        <v>114.39326593439732</v>
      </c>
      <c r="C9" s="32">
        <f t="shared" ref="C9:D9" si="0">SUM(C7:C8)</f>
        <v>0</v>
      </c>
      <c r="D9" s="32">
        <f t="shared" si="0"/>
        <v>114.39326593439732</v>
      </c>
      <c r="F9" s="5"/>
    </row>
    <row r="10" spans="1:6" s="7" customFormat="1" ht="17.25" x14ac:dyDescent="0.3">
      <c r="A10" s="37" t="s">
        <v>7</v>
      </c>
      <c r="B10" s="28"/>
      <c r="C10" s="28"/>
      <c r="D10" s="28"/>
      <c r="F10" s="5"/>
    </row>
    <row r="11" spans="1:6" s="7" customFormat="1" ht="17.25" x14ac:dyDescent="0.3">
      <c r="A11" s="30" t="s">
        <v>8</v>
      </c>
      <c r="B11" s="28">
        <f>+'[3]Irr Out'!O23</f>
        <v>24295.914888721552</v>
      </c>
      <c r="C11" s="28">
        <v>0</v>
      </c>
      <c r="D11" s="28">
        <f>+B11+C11</f>
        <v>24295.914888721552</v>
      </c>
      <c r="F11" s="5"/>
    </row>
    <row r="12" spans="1:6" s="7" customFormat="1" ht="17.25" x14ac:dyDescent="0.3">
      <c r="A12" s="37" t="s">
        <v>9</v>
      </c>
      <c r="B12" s="28"/>
      <c r="C12" s="28"/>
      <c r="D12" s="28"/>
      <c r="F12" s="5"/>
    </row>
    <row r="13" spans="1:6" s="7" customFormat="1" ht="17.25" x14ac:dyDescent="0.3">
      <c r="A13" s="30" t="s">
        <v>10</v>
      </c>
      <c r="B13" s="28">
        <f>+'[3]Irr Out'!O27</f>
        <v>709.64318070807542</v>
      </c>
      <c r="C13" s="28">
        <v>0</v>
      </c>
      <c r="D13" s="28">
        <f>+B13+C13</f>
        <v>709.64318070807542</v>
      </c>
      <c r="F13" s="5"/>
    </row>
    <row r="14" spans="1:6" s="7" customFormat="1" ht="17.25" x14ac:dyDescent="0.3">
      <c r="A14" s="37" t="s">
        <v>11</v>
      </c>
      <c r="B14" s="28"/>
      <c r="C14" s="28"/>
      <c r="D14" s="28"/>
      <c r="F14" s="5"/>
    </row>
    <row r="15" spans="1:6" s="7" customFormat="1" ht="17.25" x14ac:dyDescent="0.3">
      <c r="A15" s="30" t="s">
        <v>12</v>
      </c>
      <c r="B15" s="28">
        <f>+'[3]Irr Out'!O31</f>
        <v>0</v>
      </c>
      <c r="C15" s="28">
        <v>0</v>
      </c>
      <c r="D15" s="28">
        <f>+B15+C15</f>
        <v>0</v>
      </c>
      <c r="F15" s="5"/>
    </row>
    <row r="16" spans="1:6" s="7" customFormat="1" ht="17.25" x14ac:dyDescent="0.3">
      <c r="A16" s="37" t="s">
        <v>13</v>
      </c>
      <c r="B16" s="28"/>
      <c r="C16" s="28"/>
      <c r="D16" s="28"/>
      <c r="F16" s="5"/>
    </row>
    <row r="17" spans="1:6" s="7" customFormat="1" ht="17.25" x14ac:dyDescent="0.3">
      <c r="A17" s="30" t="s">
        <v>14</v>
      </c>
      <c r="B17" s="28">
        <f>+'[3]Irr Out'!O35</f>
        <v>1133.8093614736727</v>
      </c>
      <c r="C17" s="28">
        <f>'[3]Irr Out'!BA35</f>
        <v>825.82249999999999</v>
      </c>
      <c r="D17" s="28">
        <f>+B17+C17</f>
        <v>1959.6318614736726</v>
      </c>
      <c r="F17" s="5"/>
    </row>
    <row r="18" spans="1:6" s="7" customFormat="1" ht="17.25" x14ac:dyDescent="0.3">
      <c r="A18" s="30" t="s">
        <v>15</v>
      </c>
      <c r="B18" s="28">
        <f>+'[3]Irr Out'!O36</f>
        <v>19.234265953571231</v>
      </c>
      <c r="C18" s="28">
        <f>'[3]Irr Out'!BA36</f>
        <v>19.8187</v>
      </c>
      <c r="D18" s="28">
        <f>+B18+C18</f>
        <v>39.052965953571231</v>
      </c>
    </row>
    <row r="19" spans="1:6" s="7" customFormat="1" ht="17.25" x14ac:dyDescent="0.3">
      <c r="A19" s="30" t="s">
        <v>16</v>
      </c>
      <c r="B19" s="28">
        <f>+'[3]Irr Out'!O37</f>
        <v>20.246595740601293</v>
      </c>
      <c r="C19" s="28">
        <f>+'[3]Irr Out'!BA37</f>
        <v>0</v>
      </c>
      <c r="D19" s="28">
        <f>+B19+C19</f>
        <v>20.246595740601293</v>
      </c>
    </row>
    <row r="20" spans="1:6" s="7" customFormat="1" ht="17.25" x14ac:dyDescent="0.3">
      <c r="A20" s="31" t="s">
        <v>17</v>
      </c>
      <c r="B20" s="32">
        <f>SUM(B17:B19)</f>
        <v>1173.2902231678452</v>
      </c>
      <c r="C20" s="32">
        <f t="shared" ref="C20:D20" si="1">SUM(C17:C19)</f>
        <v>845.64120000000003</v>
      </c>
      <c r="D20" s="32">
        <f t="shared" si="1"/>
        <v>2018.9314231678452</v>
      </c>
    </row>
    <row r="21" spans="1:6" s="7" customFormat="1" ht="17.25" x14ac:dyDescent="0.3">
      <c r="A21" s="37" t="s">
        <v>18</v>
      </c>
      <c r="B21" s="28"/>
      <c r="C21" s="28"/>
      <c r="D21" s="28"/>
      <c r="F21" s="5"/>
    </row>
    <row r="22" spans="1:6" s="7" customFormat="1" ht="17.25" x14ac:dyDescent="0.3">
      <c r="A22" s="30" t="s">
        <v>19</v>
      </c>
      <c r="B22" s="28">
        <f>+'[3]Irr Out'!O42</f>
        <v>641.81708497706109</v>
      </c>
      <c r="C22" s="28">
        <f>'[3]Irr Out'!BA42</f>
        <v>4727.3235000000004</v>
      </c>
      <c r="D22" s="28">
        <f>+B22+C22</f>
        <v>5369.1405849770617</v>
      </c>
      <c r="F22" s="5"/>
    </row>
    <row r="23" spans="1:6" s="7" customFormat="1" ht="17.25" x14ac:dyDescent="0.3">
      <c r="A23" s="37" t="s">
        <v>20</v>
      </c>
      <c r="B23" s="28"/>
      <c r="C23" s="28"/>
      <c r="D23" s="28"/>
      <c r="F23" s="5"/>
    </row>
    <row r="24" spans="1:6" s="7" customFormat="1" ht="17.25" x14ac:dyDescent="0.3">
      <c r="A24" s="30" t="s">
        <v>21</v>
      </c>
      <c r="B24" s="28">
        <f>+'[3]Irr Out'!O46</f>
        <v>0</v>
      </c>
      <c r="C24" s="28">
        <f>'[3]Irr Out'!BA46</f>
        <v>0</v>
      </c>
      <c r="D24" s="28">
        <f t="shared" ref="D24:D30" si="2">+B24+C24</f>
        <v>0</v>
      </c>
      <c r="F24" s="5"/>
    </row>
    <row r="25" spans="1:6" s="7" customFormat="1" ht="17.25" x14ac:dyDescent="0.3">
      <c r="A25" s="30" t="s">
        <v>22</v>
      </c>
      <c r="B25" s="28">
        <f>+'[3]Irr Out'!O47</f>
        <v>0</v>
      </c>
      <c r="C25" s="28">
        <f>'[3]Irr Out'!BA47</f>
        <v>0</v>
      </c>
      <c r="D25" s="28">
        <f t="shared" si="2"/>
        <v>0</v>
      </c>
      <c r="F25" s="5"/>
    </row>
    <row r="26" spans="1:6" s="7" customFormat="1" ht="17.25" x14ac:dyDescent="0.3">
      <c r="A26" s="30" t="s">
        <v>23</v>
      </c>
      <c r="B26" s="28">
        <f>+'[3]Irr Out'!O48</f>
        <v>0</v>
      </c>
      <c r="C26" s="28">
        <f>'[3]Irr Out'!BA48</f>
        <v>0</v>
      </c>
      <c r="D26" s="28">
        <f t="shared" si="2"/>
        <v>0</v>
      </c>
      <c r="F26" s="5"/>
    </row>
    <row r="27" spans="1:6" s="7" customFormat="1" ht="18.75" x14ac:dyDescent="0.3">
      <c r="A27" s="30" t="s">
        <v>127</v>
      </c>
      <c r="B27" s="28">
        <f>+'[3]Irr Out'!O49</f>
        <v>687.3719253934139</v>
      </c>
      <c r="C27" s="28">
        <f>'[3]Irr Out'!BA49</f>
        <v>259.68145315999999</v>
      </c>
      <c r="D27" s="28">
        <f t="shared" si="2"/>
        <v>947.05337855341395</v>
      </c>
      <c r="F27" s="5"/>
    </row>
    <row r="28" spans="1:6" s="7" customFormat="1" ht="17.25" x14ac:dyDescent="0.3">
      <c r="A28" s="33" t="s">
        <v>24</v>
      </c>
      <c r="B28" s="28">
        <f>+'[3]Irr Out'!O50</f>
        <v>0</v>
      </c>
      <c r="C28" s="28">
        <f>'[3]Irr Out'!BA50</f>
        <v>0</v>
      </c>
      <c r="D28" s="28">
        <f t="shared" si="2"/>
        <v>0</v>
      </c>
      <c r="F28" s="5"/>
    </row>
    <row r="29" spans="1:6" s="7" customFormat="1" ht="17.25" x14ac:dyDescent="0.3">
      <c r="A29" s="30" t="s">
        <v>25</v>
      </c>
      <c r="B29" s="28">
        <f>+'[3]Irr Out'!O51</f>
        <v>0</v>
      </c>
      <c r="C29" s="28">
        <f>'[3]Irr Out'!BA51</f>
        <v>0</v>
      </c>
      <c r="D29" s="28">
        <f t="shared" si="2"/>
        <v>0</v>
      </c>
      <c r="F29" s="5"/>
    </row>
    <row r="30" spans="1:6" s="7" customFormat="1" ht="17.25" x14ac:dyDescent="0.3">
      <c r="A30" s="30" t="s">
        <v>26</v>
      </c>
      <c r="B30" s="28">
        <f>+'[3]Irr Out'!O52</f>
        <v>0</v>
      </c>
      <c r="C30" s="28">
        <f>'[3]Irr Out'!BA52</f>
        <v>0</v>
      </c>
      <c r="D30" s="28">
        <f t="shared" si="2"/>
        <v>0</v>
      </c>
      <c r="F30" s="5"/>
    </row>
    <row r="31" spans="1:6" s="7" customFormat="1" ht="17.25" x14ac:dyDescent="0.3">
      <c r="A31" s="31" t="s">
        <v>27</v>
      </c>
      <c r="B31" s="32">
        <f t="shared" ref="B31:D31" si="3">SUM(B24:B30)</f>
        <v>687.3719253934139</v>
      </c>
      <c r="C31" s="32">
        <f t="shared" si="3"/>
        <v>259.68145315999999</v>
      </c>
      <c r="D31" s="32">
        <f t="shared" si="3"/>
        <v>947.05337855341395</v>
      </c>
      <c r="F31" s="5"/>
    </row>
    <row r="32" spans="1:6" s="7" customFormat="1" ht="17.25" x14ac:dyDescent="0.3">
      <c r="A32" s="30"/>
      <c r="B32" s="28"/>
      <c r="C32" s="28"/>
      <c r="D32" s="28"/>
      <c r="F32" s="5"/>
    </row>
    <row r="33" spans="1:6" s="7" customFormat="1" ht="17.25" x14ac:dyDescent="0.3">
      <c r="A33" s="30"/>
      <c r="B33" s="28"/>
      <c r="C33" s="28"/>
      <c r="D33" s="28"/>
      <c r="F33" s="5"/>
    </row>
    <row r="34" spans="1:6" s="7" customFormat="1" ht="17.25" x14ac:dyDescent="0.3">
      <c r="A34" s="37" t="s">
        <v>28</v>
      </c>
      <c r="B34" s="28"/>
      <c r="C34" s="28"/>
      <c r="D34" s="28"/>
      <c r="F34" s="5"/>
    </row>
    <row r="35" spans="1:6" s="7" customFormat="1" ht="17.25" x14ac:dyDescent="0.3">
      <c r="A35" s="30" t="s">
        <v>29</v>
      </c>
      <c r="B35" s="28">
        <f>+'[3]Irr Out'!O57</f>
        <v>1998.3389995973478</v>
      </c>
      <c r="C35" s="28">
        <v>0</v>
      </c>
      <c r="D35" s="28">
        <f t="shared" ref="D35:D46" si="4">+B35+C35</f>
        <v>1998.3389995973478</v>
      </c>
      <c r="F35" s="5"/>
    </row>
    <row r="36" spans="1:6" s="7" customFormat="1" ht="17.25" x14ac:dyDescent="0.3">
      <c r="A36" s="30" t="s">
        <v>30</v>
      </c>
      <c r="B36" s="28">
        <f>+'[3]Irr Out'!O58</f>
        <v>2304.0625952804276</v>
      </c>
      <c r="C36" s="28">
        <v>0</v>
      </c>
      <c r="D36" s="28">
        <f t="shared" si="4"/>
        <v>2304.0625952804276</v>
      </c>
      <c r="F36" s="5"/>
    </row>
    <row r="37" spans="1:6" s="7" customFormat="1" ht="17.25" x14ac:dyDescent="0.3">
      <c r="A37" s="30" t="s">
        <v>31</v>
      </c>
      <c r="B37" s="28">
        <f>+'[3]Irr Out'!O59</f>
        <v>19508.607325856377</v>
      </c>
      <c r="C37" s="28">
        <v>0</v>
      </c>
      <c r="D37" s="28">
        <f t="shared" si="4"/>
        <v>19508.607325856377</v>
      </c>
      <c r="F37" s="5"/>
    </row>
    <row r="38" spans="1:6" s="7" customFormat="1" ht="17.25" x14ac:dyDescent="0.3">
      <c r="A38" s="30" t="s">
        <v>32</v>
      </c>
      <c r="B38" s="28">
        <f>+'[3]Irr Out'!O60</f>
        <v>401.89492545093572</v>
      </c>
      <c r="C38" s="28">
        <v>0</v>
      </c>
      <c r="D38" s="28">
        <f t="shared" si="4"/>
        <v>401.89492545093572</v>
      </c>
      <c r="F38" s="5"/>
    </row>
    <row r="39" spans="1:6" s="7" customFormat="1" ht="17.25" x14ac:dyDescent="0.3">
      <c r="A39" s="30" t="s">
        <v>33</v>
      </c>
      <c r="B39" s="28">
        <f>+'[3]Irr Out'!O61</f>
        <v>73.900074453194719</v>
      </c>
      <c r="C39" s="28">
        <v>0</v>
      </c>
      <c r="D39" s="28">
        <f t="shared" si="4"/>
        <v>73.900074453194719</v>
      </c>
      <c r="F39" s="5"/>
    </row>
    <row r="40" spans="1:6" s="7" customFormat="1" ht="17.25" x14ac:dyDescent="0.3">
      <c r="A40" s="30" t="s">
        <v>34</v>
      </c>
      <c r="B40" s="28">
        <f>+'[3]Irr Out'!O62</f>
        <v>1.0123297870300647</v>
      </c>
      <c r="C40" s="28">
        <v>0</v>
      </c>
      <c r="D40" s="28">
        <f t="shared" si="4"/>
        <v>1.0123297870300647</v>
      </c>
      <c r="F40" s="5"/>
    </row>
    <row r="41" spans="1:6" s="7" customFormat="1" ht="17.25" x14ac:dyDescent="0.3">
      <c r="A41" s="30" t="s">
        <v>35</v>
      </c>
      <c r="B41" s="28">
        <f>+'[3]Irr Out'!O63</f>
        <v>0</v>
      </c>
      <c r="C41" s="28">
        <v>0</v>
      </c>
      <c r="D41" s="28">
        <f t="shared" si="4"/>
        <v>0</v>
      </c>
      <c r="F41" s="5"/>
    </row>
    <row r="42" spans="1:6" s="7" customFormat="1" ht="17.25" x14ac:dyDescent="0.3">
      <c r="A42" s="30" t="s">
        <v>36</v>
      </c>
      <c r="B42" s="28">
        <f>+'[3]Irr Out'!O64</f>
        <v>2575.3669782044849</v>
      </c>
      <c r="C42" s="28">
        <v>0</v>
      </c>
      <c r="D42" s="28">
        <f t="shared" si="4"/>
        <v>2575.3669782044849</v>
      </c>
      <c r="F42" s="5"/>
    </row>
    <row r="43" spans="1:6" s="7" customFormat="1" ht="17.25" x14ac:dyDescent="0.3">
      <c r="A43" s="30" t="s">
        <v>37</v>
      </c>
      <c r="B43" s="28">
        <f>+'[3]Irr Out'!O65</f>
        <v>1637.9495954146446</v>
      </c>
      <c r="C43" s="28">
        <v>0</v>
      </c>
      <c r="D43" s="28">
        <f t="shared" si="4"/>
        <v>1637.9495954146446</v>
      </c>
      <c r="F43" s="5"/>
    </row>
    <row r="44" spans="1:6" s="7" customFormat="1" ht="17.25" x14ac:dyDescent="0.3">
      <c r="A44" s="30" t="s">
        <v>38</v>
      </c>
      <c r="B44" s="28">
        <f>+'[3]Irr Out'!O66</f>
        <v>3822.5572758255248</v>
      </c>
      <c r="C44" s="28">
        <v>0</v>
      </c>
      <c r="D44" s="28">
        <f t="shared" si="4"/>
        <v>3822.5572758255248</v>
      </c>
      <c r="F44" s="5"/>
    </row>
    <row r="45" spans="1:6" s="7" customFormat="1" ht="17.25" x14ac:dyDescent="0.3">
      <c r="A45" s="30" t="s">
        <v>39</v>
      </c>
      <c r="B45" s="28">
        <f>+'[3]Irr Out'!O67</f>
        <v>93.134340406765958</v>
      </c>
      <c r="C45" s="28">
        <v>0</v>
      </c>
      <c r="D45" s="28">
        <f t="shared" si="4"/>
        <v>93.134340406765958</v>
      </c>
      <c r="F45" s="5"/>
    </row>
    <row r="46" spans="1:6" s="7" customFormat="1" ht="17.25" x14ac:dyDescent="0.3">
      <c r="A46" s="30" t="s">
        <v>40</v>
      </c>
      <c r="B46" s="28">
        <f>+'[3]Irr Out'!O68</f>
        <v>4836.9117224296488</v>
      </c>
      <c r="C46" s="28">
        <v>0</v>
      </c>
      <c r="D46" s="28">
        <f t="shared" si="4"/>
        <v>4836.9117224296488</v>
      </c>
      <c r="F46" s="5"/>
    </row>
    <row r="47" spans="1:6" s="7" customFormat="1" ht="17.25" x14ac:dyDescent="0.3">
      <c r="A47" s="31" t="s">
        <v>41</v>
      </c>
      <c r="B47" s="32">
        <f>SUM(B35:B46)</f>
        <v>37253.73616270638</v>
      </c>
      <c r="C47" s="32">
        <f t="shared" ref="C47:D47" si="5">SUM(C35:C46)</f>
        <v>0</v>
      </c>
      <c r="D47" s="32">
        <f t="shared" si="5"/>
        <v>37253.73616270638</v>
      </c>
      <c r="F47" s="5"/>
    </row>
    <row r="48" spans="1:6" s="7" customFormat="1" ht="17.25" x14ac:dyDescent="0.3">
      <c r="A48" s="37" t="s">
        <v>42</v>
      </c>
      <c r="B48" s="28"/>
      <c r="C48" s="28"/>
      <c r="D48" s="28"/>
      <c r="F48" s="5"/>
    </row>
    <row r="49" spans="1:6" s="7" customFormat="1" ht="17.25" x14ac:dyDescent="0.3">
      <c r="A49" s="30" t="s">
        <v>43</v>
      </c>
      <c r="B49" s="28">
        <f>+'[3]Irr Out'!O73</f>
        <v>0</v>
      </c>
      <c r="C49" s="28">
        <v>0</v>
      </c>
      <c r="D49" s="28">
        <f t="shared" ref="D49:D56" si="6">+B49+C49</f>
        <v>0</v>
      </c>
      <c r="F49" s="5"/>
    </row>
    <row r="50" spans="1:6" s="7" customFormat="1" ht="17.25" x14ac:dyDescent="0.3">
      <c r="A50" s="30" t="s">
        <v>44</v>
      </c>
      <c r="B50" s="28">
        <f>+'[3]Irr Out'!O74</f>
        <v>258.1440956926665</v>
      </c>
      <c r="C50" s="28">
        <v>0</v>
      </c>
      <c r="D50" s="28">
        <f t="shared" si="6"/>
        <v>258.1440956926665</v>
      </c>
      <c r="F50" s="5"/>
    </row>
    <row r="51" spans="1:6" s="7" customFormat="1" ht="17.25" x14ac:dyDescent="0.3">
      <c r="A51" s="30" t="s">
        <v>45</v>
      </c>
      <c r="B51" s="28">
        <f>+'[3]Irr Out'!O75</f>
        <v>2449.8380846127566</v>
      </c>
      <c r="C51" s="28">
        <v>0</v>
      </c>
      <c r="D51" s="28">
        <f t="shared" si="6"/>
        <v>2449.8380846127566</v>
      </c>
      <c r="F51" s="5"/>
    </row>
    <row r="52" spans="1:6" s="7" customFormat="1" ht="17.25" x14ac:dyDescent="0.3">
      <c r="A52" s="30" t="s">
        <v>46</v>
      </c>
      <c r="B52" s="28">
        <f>+'[3]Irr Out'!O76</f>
        <v>0</v>
      </c>
      <c r="C52" s="28">
        <v>0</v>
      </c>
      <c r="D52" s="28">
        <f t="shared" si="6"/>
        <v>0</v>
      </c>
      <c r="F52" s="5"/>
    </row>
    <row r="53" spans="1:6" s="7" customFormat="1" ht="17.25" x14ac:dyDescent="0.3">
      <c r="A53" s="30" t="s">
        <v>47</v>
      </c>
      <c r="B53" s="28">
        <f>+'[3]Irr Out'!O77</f>
        <v>0</v>
      </c>
      <c r="C53" s="28">
        <v>0</v>
      </c>
      <c r="D53" s="28">
        <f t="shared" si="6"/>
        <v>0</v>
      </c>
      <c r="F53" s="5"/>
    </row>
    <row r="54" spans="1:6" s="7" customFormat="1" ht="17.25" x14ac:dyDescent="0.3">
      <c r="A54" s="30" t="s">
        <v>48</v>
      </c>
      <c r="B54" s="28">
        <f>+'[3]Irr Out'!O78</f>
        <v>0</v>
      </c>
      <c r="C54" s="28">
        <v>0</v>
      </c>
      <c r="D54" s="28">
        <f t="shared" si="6"/>
        <v>0</v>
      </c>
      <c r="F54" s="5"/>
    </row>
    <row r="55" spans="1:6" s="7" customFormat="1" ht="17.25" x14ac:dyDescent="0.3">
      <c r="A55" s="30" t="s">
        <v>49</v>
      </c>
      <c r="B55" s="28">
        <f>+'[3]Irr Out'!O79</f>
        <v>14.172617018420906</v>
      </c>
      <c r="C55" s="28">
        <v>0</v>
      </c>
      <c r="D55" s="28">
        <f t="shared" si="6"/>
        <v>14.172617018420906</v>
      </c>
      <c r="F55" s="5"/>
    </row>
    <row r="56" spans="1:6" s="7" customFormat="1" ht="17.25" x14ac:dyDescent="0.3">
      <c r="A56" s="30" t="s">
        <v>50</v>
      </c>
      <c r="B56" s="28">
        <f>+'[3]Irr Out'!O80</f>
        <v>0</v>
      </c>
      <c r="C56" s="28">
        <v>0</v>
      </c>
      <c r="D56" s="28">
        <f t="shared" si="6"/>
        <v>0</v>
      </c>
      <c r="F56" s="5"/>
    </row>
    <row r="57" spans="1:6" s="7" customFormat="1" ht="17.25" x14ac:dyDescent="0.3">
      <c r="A57" s="31" t="s">
        <v>51</v>
      </c>
      <c r="B57" s="32">
        <f>SUM(B49:B56)</f>
        <v>2722.1547973238439</v>
      </c>
      <c r="C57" s="32">
        <f t="shared" ref="C57:D57" si="7">SUM(C49:C56)</f>
        <v>0</v>
      </c>
      <c r="D57" s="32">
        <f t="shared" si="7"/>
        <v>2722.1547973238439</v>
      </c>
      <c r="F57" s="5"/>
    </row>
    <row r="58" spans="1:6" s="7" customFormat="1" ht="17.25" x14ac:dyDescent="0.3">
      <c r="A58" s="37" t="s">
        <v>52</v>
      </c>
      <c r="B58" s="28"/>
      <c r="C58" s="28"/>
      <c r="D58" s="28"/>
      <c r="F58" s="5"/>
    </row>
    <row r="59" spans="1:6" s="7" customFormat="1" ht="17.25" x14ac:dyDescent="0.3">
      <c r="A59" s="30" t="s">
        <v>53</v>
      </c>
      <c r="B59" s="28">
        <f>+'[3]Irr Out'!O89</f>
        <v>6210.6432434294466</v>
      </c>
      <c r="C59" s="28">
        <v>0</v>
      </c>
      <c r="D59" s="28">
        <f t="shared" ref="D59:D80" si="8">+B59+C59</f>
        <v>6210.6432434294466</v>
      </c>
      <c r="F59" s="5"/>
    </row>
    <row r="60" spans="1:6" s="7" customFormat="1" ht="18.75" x14ac:dyDescent="0.3">
      <c r="A60" s="33" t="s">
        <v>128</v>
      </c>
      <c r="B60" s="28">
        <f>+'[3]Irr Out'!O90</f>
        <v>28578.069887858728</v>
      </c>
      <c r="C60" s="28">
        <v>0</v>
      </c>
      <c r="D60" s="28">
        <f t="shared" si="8"/>
        <v>28578.069887858728</v>
      </c>
      <c r="F60" s="5"/>
    </row>
    <row r="61" spans="1:6" s="7" customFormat="1" ht="17.25" x14ac:dyDescent="0.3">
      <c r="A61" s="30" t="s">
        <v>54</v>
      </c>
      <c r="B61" s="28">
        <f>+'[3]Irr Out'!O91</f>
        <v>3880.2600736862382</v>
      </c>
      <c r="C61" s="28">
        <v>0</v>
      </c>
      <c r="D61" s="28">
        <f t="shared" si="8"/>
        <v>3880.2600736862382</v>
      </c>
      <c r="F61" s="5"/>
    </row>
    <row r="62" spans="1:6" s="7" customFormat="1" ht="17.25" x14ac:dyDescent="0.3">
      <c r="A62" s="30" t="s">
        <v>55</v>
      </c>
      <c r="B62" s="28">
        <f>+'[3]Irr Out'!O92</f>
        <v>189.30567017462212</v>
      </c>
      <c r="C62" s="28">
        <v>0</v>
      </c>
      <c r="D62" s="28">
        <f t="shared" si="8"/>
        <v>189.30567017462212</v>
      </c>
      <c r="F62" s="5"/>
    </row>
    <row r="63" spans="1:6" s="7" customFormat="1" ht="17.25" x14ac:dyDescent="0.3">
      <c r="A63" s="33" t="s">
        <v>56</v>
      </c>
      <c r="B63" s="28">
        <f>+'[3]Irr Out'!O93</f>
        <v>273.32904249811747</v>
      </c>
      <c r="C63" s="28">
        <v>0</v>
      </c>
      <c r="D63" s="28">
        <f t="shared" si="8"/>
        <v>273.32904249811747</v>
      </c>
      <c r="F63" s="5"/>
    </row>
    <row r="64" spans="1:6" s="7" customFormat="1" ht="17.25" x14ac:dyDescent="0.3">
      <c r="A64" s="30" t="s">
        <v>57</v>
      </c>
      <c r="B64" s="28">
        <f>+'[3]Irr Out'!O94</f>
        <v>300.66194674792922</v>
      </c>
      <c r="C64" s="28">
        <v>0</v>
      </c>
      <c r="D64" s="28">
        <f t="shared" si="8"/>
        <v>300.66194674792922</v>
      </c>
      <c r="F64" s="5"/>
    </row>
    <row r="65" spans="1:6" s="7" customFormat="1" ht="17.25" x14ac:dyDescent="0.3">
      <c r="A65" s="30" t="s">
        <v>58</v>
      </c>
      <c r="B65" s="28">
        <f>+'[3]Irr Out'!O95</f>
        <v>2834.5234036841812</v>
      </c>
      <c r="C65" s="28">
        <v>0</v>
      </c>
      <c r="D65" s="28">
        <f t="shared" si="8"/>
        <v>2834.5234036841812</v>
      </c>
      <c r="F65" s="5"/>
    </row>
    <row r="66" spans="1:6" s="7" customFormat="1" ht="17.25" x14ac:dyDescent="0.3">
      <c r="A66" s="34" t="s">
        <v>59</v>
      </c>
      <c r="B66" s="28">
        <f>+'[3]Irr Out'!O96</f>
        <v>0</v>
      </c>
      <c r="C66" s="28">
        <v>0</v>
      </c>
      <c r="D66" s="28">
        <f t="shared" si="8"/>
        <v>0</v>
      </c>
      <c r="F66" s="5"/>
    </row>
    <row r="67" spans="1:6" s="7" customFormat="1" ht="17.25" x14ac:dyDescent="0.3">
      <c r="A67" s="30" t="s">
        <v>60</v>
      </c>
      <c r="B67" s="28">
        <f>+'[3]Irr Out'!O97</f>
        <v>171.08373400808094</v>
      </c>
      <c r="C67" s="28">
        <v>0</v>
      </c>
      <c r="D67" s="28">
        <f t="shared" si="8"/>
        <v>171.08373400808094</v>
      </c>
      <c r="F67" s="5"/>
    </row>
    <row r="68" spans="1:6" s="7" customFormat="1" ht="17.25" x14ac:dyDescent="0.3">
      <c r="A68" s="30" t="s">
        <v>61</v>
      </c>
      <c r="B68" s="28">
        <f>+'[3]Irr Out'!O98</f>
        <v>9215.2380513346798</v>
      </c>
      <c r="C68" s="28">
        <v>0</v>
      </c>
      <c r="D68" s="28">
        <f t="shared" si="8"/>
        <v>9215.2380513346798</v>
      </c>
      <c r="F68" s="5"/>
    </row>
    <row r="69" spans="1:6" s="7" customFormat="1" ht="17.25" x14ac:dyDescent="0.3">
      <c r="A69" s="30" t="s">
        <v>62</v>
      </c>
      <c r="B69" s="28">
        <f>+'[3]Irr Out'!O99</f>
        <v>10670.968285083913</v>
      </c>
      <c r="C69" s="28">
        <v>0</v>
      </c>
      <c r="D69" s="28">
        <f t="shared" si="8"/>
        <v>10670.968285083913</v>
      </c>
      <c r="F69" s="5"/>
    </row>
    <row r="70" spans="1:6" s="7" customFormat="1" ht="18.75" x14ac:dyDescent="0.3">
      <c r="A70" s="33" t="s">
        <v>129</v>
      </c>
      <c r="B70" s="28">
        <f>+'[3]Irr Out'!O100</f>
        <v>14046.075795042147</v>
      </c>
      <c r="C70" s="28">
        <v>0</v>
      </c>
      <c r="D70" s="28">
        <f t="shared" si="8"/>
        <v>14046.075795042147</v>
      </c>
      <c r="F70" s="5"/>
    </row>
    <row r="71" spans="1:6" s="7" customFormat="1" ht="17.25" x14ac:dyDescent="0.3">
      <c r="A71" s="30" t="s">
        <v>63</v>
      </c>
      <c r="B71" s="28">
        <f>+'[3]Irr Out'!O101</f>
        <v>9985.6210192645594</v>
      </c>
      <c r="C71" s="28">
        <v>0</v>
      </c>
      <c r="D71" s="28">
        <f t="shared" si="8"/>
        <v>9985.6210192645594</v>
      </c>
      <c r="F71" s="5"/>
    </row>
    <row r="72" spans="1:6" s="7" customFormat="1" ht="17.25" x14ac:dyDescent="0.3">
      <c r="A72" s="30" t="s">
        <v>64</v>
      </c>
      <c r="B72" s="28">
        <f>+'[3]Irr Out'!O102</f>
        <v>3017.7550951366229</v>
      </c>
      <c r="C72" s="28">
        <v>0</v>
      </c>
      <c r="D72" s="28">
        <f t="shared" si="8"/>
        <v>3017.7550951366229</v>
      </c>
      <c r="F72" s="5"/>
    </row>
    <row r="73" spans="1:6" s="7" customFormat="1" ht="17.25" x14ac:dyDescent="0.3">
      <c r="A73" s="30" t="s">
        <v>65</v>
      </c>
      <c r="B73" s="28">
        <f>+'[3]Irr Out'!O103</f>
        <v>896.92419130863743</v>
      </c>
      <c r="C73" s="28">
        <v>0</v>
      </c>
      <c r="D73" s="28">
        <f t="shared" si="8"/>
        <v>896.92419130863743</v>
      </c>
      <c r="F73" s="5"/>
    </row>
    <row r="74" spans="1:6" s="7" customFormat="1" ht="17.25" x14ac:dyDescent="0.3">
      <c r="A74" s="30" t="s">
        <v>66</v>
      </c>
      <c r="B74" s="28">
        <f>+'[3]Irr Out'!O104</f>
        <v>16355.200039257725</v>
      </c>
      <c r="C74" s="28">
        <v>0</v>
      </c>
      <c r="D74" s="28">
        <f t="shared" si="8"/>
        <v>16355.200039257725</v>
      </c>
      <c r="F74" s="5"/>
    </row>
    <row r="75" spans="1:6" s="7" customFormat="1" ht="17.25" x14ac:dyDescent="0.3">
      <c r="A75" s="30" t="s">
        <v>67</v>
      </c>
      <c r="B75" s="28">
        <f>+'[3]Irr Out'!O105</f>
        <v>38655.812917743024</v>
      </c>
      <c r="C75" s="28">
        <v>0</v>
      </c>
      <c r="D75" s="28">
        <f t="shared" si="8"/>
        <v>38655.812917743024</v>
      </c>
      <c r="F75" s="5"/>
    </row>
    <row r="76" spans="1:6" s="7" customFormat="1" ht="17.25" x14ac:dyDescent="0.3">
      <c r="A76" s="30" t="s">
        <v>68</v>
      </c>
      <c r="B76" s="28">
        <f>+'[3]Irr Out'!O106</f>
        <v>1715.8989890159596</v>
      </c>
      <c r="C76" s="28">
        <v>0</v>
      </c>
      <c r="D76" s="28">
        <f t="shared" si="8"/>
        <v>1715.8989890159596</v>
      </c>
      <c r="F76" s="5"/>
    </row>
    <row r="77" spans="1:6" s="7" customFormat="1" ht="17.25" x14ac:dyDescent="0.3">
      <c r="A77" s="30" t="s">
        <v>69</v>
      </c>
      <c r="B77" s="28">
        <f>+'[3]Irr Out'!O107</f>
        <v>3343.7252865603036</v>
      </c>
      <c r="C77" s="28">
        <v>0</v>
      </c>
      <c r="D77" s="28">
        <f t="shared" si="8"/>
        <v>3343.7252865603036</v>
      </c>
      <c r="F77" s="5"/>
    </row>
    <row r="78" spans="1:6" s="7" customFormat="1" ht="17.25" x14ac:dyDescent="0.3">
      <c r="A78" s="30" t="s">
        <v>70</v>
      </c>
      <c r="B78" s="28">
        <f>+'[3]Irr Out'!O108</f>
        <v>5711.5646584236256</v>
      </c>
      <c r="C78" s="28">
        <v>0</v>
      </c>
      <c r="D78" s="28">
        <f t="shared" si="8"/>
        <v>5711.5646584236256</v>
      </c>
      <c r="F78" s="5"/>
    </row>
    <row r="79" spans="1:6" s="7" customFormat="1" ht="17.25" x14ac:dyDescent="0.3">
      <c r="A79" s="33" t="s">
        <v>26</v>
      </c>
      <c r="B79" s="28">
        <f>+'[3]Irr Out'!O109</f>
        <v>107.30695742518687</v>
      </c>
      <c r="C79" s="28">
        <v>0</v>
      </c>
      <c r="D79" s="28">
        <f t="shared" si="8"/>
        <v>107.30695742518687</v>
      </c>
      <c r="F79" s="5"/>
    </row>
    <row r="80" spans="1:6" s="7" customFormat="1" ht="17.25" x14ac:dyDescent="0.3">
      <c r="A80" s="30" t="s">
        <v>71</v>
      </c>
      <c r="B80" s="28">
        <f>+'[3]Irr Out'!O110</f>
        <v>7905.283306917775</v>
      </c>
      <c r="C80" s="28">
        <v>0</v>
      </c>
      <c r="D80" s="28">
        <f t="shared" si="8"/>
        <v>7905.283306917775</v>
      </c>
      <c r="F80" s="5"/>
    </row>
    <row r="81" spans="1:6" s="7" customFormat="1" ht="17.25" x14ac:dyDescent="0.3">
      <c r="A81" s="31" t="s">
        <v>72</v>
      </c>
      <c r="B81" s="32">
        <f>SUM(B59:B80)</f>
        <v>164065.25159460155</v>
      </c>
      <c r="C81" s="32">
        <f t="shared" ref="C81:D81" si="9">SUM(C59:C80)</f>
        <v>0</v>
      </c>
      <c r="D81" s="32">
        <f t="shared" si="9"/>
        <v>164065.25159460155</v>
      </c>
      <c r="F81" s="5"/>
    </row>
    <row r="82" spans="1:6" s="7" customFormat="1" ht="17.25" x14ac:dyDescent="0.3">
      <c r="A82" s="37" t="s">
        <v>73</v>
      </c>
      <c r="B82" s="28"/>
      <c r="C82" s="28"/>
      <c r="D82" s="28"/>
      <c r="F82" s="5"/>
    </row>
    <row r="83" spans="1:6" s="7" customFormat="1" ht="17.25" x14ac:dyDescent="0.3">
      <c r="A83" s="30" t="s">
        <v>74</v>
      </c>
      <c r="B83" s="28">
        <f>+'[3]Irr Out'!O133</f>
        <v>24295.914888721552</v>
      </c>
      <c r="C83" s="28">
        <v>0</v>
      </c>
      <c r="D83" s="28">
        <f>+B83+C83</f>
        <v>24295.914888721552</v>
      </c>
      <c r="F83" s="5"/>
    </row>
    <row r="84" spans="1:6" s="7" customFormat="1" ht="17.25" x14ac:dyDescent="0.3">
      <c r="A84" s="37" t="s">
        <v>75</v>
      </c>
      <c r="B84" s="28"/>
      <c r="C84" s="28"/>
      <c r="D84" s="28"/>
      <c r="F84" s="5"/>
    </row>
    <row r="85" spans="1:6" s="7" customFormat="1" ht="17.25" x14ac:dyDescent="0.3">
      <c r="A85" s="30" t="s">
        <v>76</v>
      </c>
      <c r="B85" s="28">
        <f>+'[3]Irr Out'!O137</f>
        <v>10526.205125538614</v>
      </c>
      <c r="C85" s="28">
        <v>0</v>
      </c>
      <c r="D85" s="28">
        <f>+B85+C85</f>
        <v>10526.205125538614</v>
      </c>
      <c r="F85" s="5"/>
    </row>
    <row r="86" spans="1:6" s="7" customFormat="1" ht="17.25" x14ac:dyDescent="0.3">
      <c r="A86" s="30" t="s">
        <v>77</v>
      </c>
      <c r="B86" s="28">
        <f>+'[3]Irr Out'!O138</f>
        <v>22145.726421069696</v>
      </c>
      <c r="C86" s="28">
        <v>0</v>
      </c>
      <c r="D86" s="28">
        <f>+B86+C86</f>
        <v>22145.726421069696</v>
      </c>
      <c r="F86" s="5"/>
    </row>
    <row r="87" spans="1:6" s="7" customFormat="1" ht="17.25" x14ac:dyDescent="0.3">
      <c r="A87" s="31" t="s">
        <v>78</v>
      </c>
      <c r="B87" s="32">
        <f>SUM(B85:B86)</f>
        <v>32671.93154660831</v>
      </c>
      <c r="C87" s="32">
        <f t="shared" ref="C87:D87" si="10">SUM(C85:C86)</f>
        <v>0</v>
      </c>
      <c r="D87" s="32">
        <f t="shared" si="10"/>
        <v>32671.93154660831</v>
      </c>
      <c r="F87" s="5"/>
    </row>
    <row r="88" spans="1:6" s="7" customFormat="1" ht="17.25" x14ac:dyDescent="0.3">
      <c r="A88" s="37" t="s">
        <v>79</v>
      </c>
      <c r="B88" s="28"/>
      <c r="C88" s="28"/>
      <c r="D88" s="28"/>
      <c r="F88" s="5"/>
    </row>
    <row r="89" spans="1:6" s="7" customFormat="1" ht="17.25" x14ac:dyDescent="0.3">
      <c r="A89" s="30" t="s">
        <v>80</v>
      </c>
      <c r="B89" s="28">
        <f>+'[3]Irr Out'!O149</f>
        <v>31531.035876625425</v>
      </c>
      <c r="C89" s="28">
        <v>0</v>
      </c>
      <c r="D89" s="28">
        <f>+B89+C89</f>
        <v>31531.035876625425</v>
      </c>
      <c r="F89" s="5"/>
    </row>
    <row r="90" spans="1:6" s="7" customFormat="1" ht="17.25" x14ac:dyDescent="0.3">
      <c r="A90" s="30" t="s">
        <v>81</v>
      </c>
      <c r="B90" s="28">
        <f>+'[3]Irr Out'!O150</f>
        <v>14944.012316137814</v>
      </c>
      <c r="C90" s="28">
        <v>0</v>
      </c>
      <c r="D90" s="28">
        <f>+B90+C90</f>
        <v>14944.012316137814</v>
      </c>
      <c r="F90" s="5"/>
    </row>
    <row r="91" spans="1:6" s="7" customFormat="1" ht="17.25" x14ac:dyDescent="0.3">
      <c r="A91" s="31" t="s">
        <v>82</v>
      </c>
      <c r="B91" s="32">
        <f>SUM(B89:B90)</f>
        <v>46475.048192763235</v>
      </c>
      <c r="C91" s="32">
        <f t="shared" ref="C91:D91" si="11">SUM(C89:C90)</f>
        <v>0</v>
      </c>
      <c r="D91" s="32">
        <f t="shared" si="11"/>
        <v>46475.048192763235</v>
      </c>
      <c r="F91" s="5"/>
    </row>
    <row r="92" spans="1:6" s="7" customFormat="1" ht="17.25" x14ac:dyDescent="0.3">
      <c r="A92" s="37" t="s">
        <v>83</v>
      </c>
      <c r="B92" s="28"/>
      <c r="C92" s="28"/>
      <c r="D92" s="28"/>
      <c r="F92" s="5"/>
    </row>
    <row r="93" spans="1:6" s="7" customFormat="1" ht="17.25" x14ac:dyDescent="0.3">
      <c r="A93" s="30" t="s">
        <v>84</v>
      </c>
      <c r="B93" s="28">
        <f>+'[3]Irr Out'!O155</f>
        <v>2533.8614569362521</v>
      </c>
      <c r="C93" s="28">
        <v>0</v>
      </c>
      <c r="D93" s="28">
        <f t="shared" ref="D93:D98" si="12">+B93+C93</f>
        <v>2533.8614569362521</v>
      </c>
      <c r="F93" s="5"/>
    </row>
    <row r="94" spans="1:6" s="7" customFormat="1" ht="17.25" x14ac:dyDescent="0.3">
      <c r="A94" s="30" t="s">
        <v>85</v>
      </c>
      <c r="B94" s="28">
        <f>+'[3]Irr Out'!O156</f>
        <v>0</v>
      </c>
      <c r="C94" s="28">
        <v>0</v>
      </c>
      <c r="D94" s="28">
        <f t="shared" si="12"/>
        <v>0</v>
      </c>
      <c r="F94" s="5"/>
    </row>
    <row r="95" spans="1:6" s="7" customFormat="1" ht="17.25" x14ac:dyDescent="0.3">
      <c r="A95" s="30" t="s">
        <v>86</v>
      </c>
      <c r="B95" s="28">
        <f>+'[3]Irr Out'!O157</f>
        <v>0</v>
      </c>
      <c r="C95" s="28">
        <v>0</v>
      </c>
      <c r="D95" s="28">
        <f t="shared" si="12"/>
        <v>0</v>
      </c>
      <c r="F95" s="5"/>
    </row>
    <row r="96" spans="1:6" s="7" customFormat="1" ht="17.25" x14ac:dyDescent="0.3">
      <c r="A96" s="30" t="s">
        <v>87</v>
      </c>
      <c r="B96" s="28">
        <f>+'[3]Irr Out'!O158</f>
        <v>4.0493191481202588</v>
      </c>
      <c r="C96" s="28">
        <v>0</v>
      </c>
      <c r="D96" s="28">
        <f t="shared" si="12"/>
        <v>4.0493191481202588</v>
      </c>
      <c r="F96" s="5"/>
    </row>
    <row r="97" spans="1:6" s="7" customFormat="1" ht="17.25" x14ac:dyDescent="0.3">
      <c r="A97" s="30" t="s">
        <v>88</v>
      </c>
      <c r="B97" s="28">
        <f>+'[3]Irr Out'!O159</f>
        <v>262.19341484078677</v>
      </c>
      <c r="C97" s="28">
        <v>0</v>
      </c>
      <c r="D97" s="28">
        <f t="shared" si="12"/>
        <v>262.19341484078677</v>
      </c>
      <c r="F97" s="5"/>
    </row>
    <row r="98" spans="1:6" s="7" customFormat="1" ht="17.25" x14ac:dyDescent="0.3">
      <c r="A98" s="30" t="s">
        <v>89</v>
      </c>
      <c r="B98" s="28">
        <f>+'[3]Irr Out'!O160</f>
        <v>0</v>
      </c>
      <c r="C98" s="28">
        <v>0</v>
      </c>
      <c r="D98" s="28">
        <f t="shared" si="12"/>
        <v>0</v>
      </c>
      <c r="F98" s="5"/>
    </row>
    <row r="99" spans="1:6" s="7" customFormat="1" ht="17.25" x14ac:dyDescent="0.3">
      <c r="A99" s="31" t="s">
        <v>90</v>
      </c>
      <c r="B99" s="32">
        <f>SUM(B93:B98)</f>
        <v>2800.1041909251589</v>
      </c>
      <c r="C99" s="32">
        <f t="shared" ref="C99:D99" si="13">SUM(C93:C98)</f>
        <v>0</v>
      </c>
      <c r="D99" s="32">
        <f t="shared" si="13"/>
        <v>2800.1041909251589</v>
      </c>
      <c r="F99" s="5"/>
    </row>
    <row r="100" spans="1:6" s="7" customFormat="1" ht="17.25" x14ac:dyDescent="0.3">
      <c r="A100" s="37" t="s">
        <v>91</v>
      </c>
      <c r="B100" s="28"/>
      <c r="C100" s="28"/>
      <c r="D100" s="28"/>
      <c r="F100" s="5"/>
    </row>
    <row r="101" spans="1:6" s="7" customFormat="1" ht="17.25" x14ac:dyDescent="0.3">
      <c r="A101" s="33" t="str">
        <f>[3]Macro_Input!C165</f>
        <v>Anderson, A/et al</v>
      </c>
      <c r="B101" s="28">
        <f>+'[3]Irr Out'!O165</f>
        <v>0</v>
      </c>
      <c r="C101" s="28">
        <v>0</v>
      </c>
      <c r="D101" s="28">
        <f t="shared" ref="D101:D164" si="14">+B101+C101</f>
        <v>0</v>
      </c>
      <c r="F101" s="5"/>
    </row>
    <row r="102" spans="1:6" s="7" customFormat="1" ht="17.25" x14ac:dyDescent="0.3">
      <c r="A102" s="33" t="str">
        <f>[3]Macro_Input!C166</f>
        <v>Anderson, R &amp; J</v>
      </c>
      <c r="B102" s="28">
        <f>+'[3]Irr Out'!O166</f>
        <v>0</v>
      </c>
      <c r="C102" s="28">
        <v>0</v>
      </c>
      <c r="D102" s="28">
        <f t="shared" si="14"/>
        <v>0</v>
      </c>
      <c r="F102" s="5"/>
    </row>
    <row r="103" spans="1:6" s="7" customFormat="1" ht="17.25" x14ac:dyDescent="0.3">
      <c r="A103" s="33" t="str">
        <f>[3]Macro_Input!C167</f>
        <v>Andreotti, A/et al</v>
      </c>
      <c r="B103" s="28">
        <f>+'[3]Irr Out'!O167</f>
        <v>1574.1728188317506</v>
      </c>
      <c r="C103" s="28">
        <v>0</v>
      </c>
      <c r="D103" s="28">
        <f t="shared" si="14"/>
        <v>1574.1728188317506</v>
      </c>
      <c r="F103" s="5"/>
    </row>
    <row r="104" spans="1:6" s="7" customFormat="1" ht="17.25" x14ac:dyDescent="0.3">
      <c r="A104" s="33" t="str">
        <f>[3]Macro_Input!C168</f>
        <v>B &amp; D Family Partnership</v>
      </c>
      <c r="B104" s="28">
        <f>+'[3]Irr Out'!O168</f>
        <v>18.221936166541166</v>
      </c>
      <c r="C104" s="28">
        <v>0</v>
      </c>
      <c r="D104" s="28">
        <f t="shared" si="14"/>
        <v>18.221936166541166</v>
      </c>
      <c r="F104" s="5"/>
    </row>
    <row r="105" spans="1:6" s="7" customFormat="1" ht="17.25" x14ac:dyDescent="0.3">
      <c r="A105" s="33" t="str">
        <f>[3]Macro_Input!C169</f>
        <v>Baber, J/et al</v>
      </c>
      <c r="B105" s="28">
        <f>+'[3]Irr Out'!O169</f>
        <v>1997.3266698103178</v>
      </c>
      <c r="C105" s="28">
        <v>0</v>
      </c>
      <c r="D105" s="28">
        <f t="shared" si="14"/>
        <v>1997.3266698103178</v>
      </c>
      <c r="F105" s="5"/>
    </row>
    <row r="106" spans="1:6" s="7" customFormat="1" ht="17.25" x14ac:dyDescent="0.3">
      <c r="A106" s="33" t="str">
        <f>[3]Macro_Input!C170</f>
        <v>Butler, Diane</v>
      </c>
      <c r="B106" s="28">
        <f>+'[3]Irr Out'!O170</f>
        <v>199.42896804492273</v>
      </c>
      <c r="C106" s="28">
        <v>0</v>
      </c>
      <c r="D106" s="28">
        <f t="shared" si="14"/>
        <v>199.42896804492273</v>
      </c>
      <c r="F106" s="5"/>
    </row>
    <row r="107" spans="1:6" s="7" customFormat="1" ht="17.25" x14ac:dyDescent="0.3">
      <c r="A107" s="33" t="str">
        <f>[3]Macro_Input!C171</f>
        <v>Butte Creek Farms Inc</v>
      </c>
      <c r="B107" s="28">
        <f>+'[3]Irr Out'!O171</f>
        <v>317.87155312744034</v>
      </c>
      <c r="C107" s="28">
        <v>0</v>
      </c>
      <c r="D107" s="28">
        <f t="shared" si="14"/>
        <v>317.87155312744034</v>
      </c>
      <c r="F107" s="5"/>
    </row>
    <row r="108" spans="1:6" s="7" customFormat="1" ht="17.25" x14ac:dyDescent="0.3">
      <c r="A108" s="33" t="str">
        <f>[3]Macro_Input!C172</f>
        <v>Byrd, A &amp; Osborne, J.</v>
      </c>
      <c r="B108" s="28">
        <f>+'[3]Irr Out'!O172</f>
        <v>266.24273398890699</v>
      </c>
      <c r="C108" s="28">
        <v>0</v>
      </c>
      <c r="D108" s="28">
        <f t="shared" si="14"/>
        <v>266.24273398890699</v>
      </c>
      <c r="F108" s="5"/>
    </row>
    <row r="109" spans="1:6" s="7" customFormat="1" ht="17.25" x14ac:dyDescent="0.3">
      <c r="A109" s="33" t="str">
        <f>[3]Macro_Input!C173</f>
        <v>Cachil Dehe Band of Wintun</v>
      </c>
      <c r="B109" s="28">
        <f>+'[3]Irr Out'!O173</f>
        <v>0</v>
      </c>
      <c r="C109" s="28">
        <v>0</v>
      </c>
      <c r="D109" s="28">
        <f t="shared" si="14"/>
        <v>0</v>
      </c>
      <c r="F109" s="5"/>
    </row>
    <row r="110" spans="1:6" s="7" customFormat="1" ht="17.25" x14ac:dyDescent="0.3">
      <c r="A110" s="33" t="str">
        <f>[3]Macro_Input!C174</f>
        <v>Canal Farms</v>
      </c>
      <c r="B110" s="28">
        <f>+'[3]Irr Out'!O174</f>
        <v>227.77420208176457</v>
      </c>
      <c r="C110" s="28">
        <v>0</v>
      </c>
      <c r="D110" s="28">
        <f t="shared" si="14"/>
        <v>227.77420208176457</v>
      </c>
      <c r="F110" s="5"/>
    </row>
    <row r="111" spans="1:6" s="7" customFormat="1" ht="17.25" x14ac:dyDescent="0.3">
      <c r="A111" s="33" t="str">
        <f>[3]Macro_Input!C175</f>
        <v>Carter MWC</v>
      </c>
      <c r="B111" s="28">
        <f>+'[3]Irr Out'!O175</f>
        <v>202.46595740601293</v>
      </c>
      <c r="C111" s="28">
        <v>0</v>
      </c>
      <c r="D111" s="28">
        <f t="shared" si="14"/>
        <v>202.46595740601293</v>
      </c>
      <c r="F111" s="5"/>
    </row>
    <row r="112" spans="1:6" s="7" customFormat="1" ht="17.25" x14ac:dyDescent="0.3">
      <c r="A112" s="33" t="str">
        <f>[3]Macro_Input!C176</f>
        <v>Charter, Mary (Formerly Beckley, Steven)</v>
      </c>
      <c r="B112" s="28">
        <f>+'[3]Irr Out'!O176</f>
        <v>102.24530849003654</v>
      </c>
      <c r="C112" s="28">
        <v>0</v>
      </c>
      <c r="D112" s="28">
        <f t="shared" si="14"/>
        <v>102.24530849003654</v>
      </c>
      <c r="F112" s="5"/>
    </row>
    <row r="113" spans="1:6" s="7" customFormat="1" ht="17.25" x14ac:dyDescent="0.3">
      <c r="A113" s="33" t="str">
        <f>[3]Macro_Input!C177</f>
        <v>Churkin, M Jr &amp; C</v>
      </c>
      <c r="B113" s="28">
        <f>+'[3]Irr Out'!O177</f>
        <v>42.517851055262717</v>
      </c>
      <c r="C113" s="28">
        <v>0</v>
      </c>
      <c r="D113" s="28">
        <f t="shared" si="14"/>
        <v>42.517851055262717</v>
      </c>
      <c r="F113" s="5"/>
    </row>
    <row r="114" spans="1:6" s="7" customFormat="1" ht="17.25" x14ac:dyDescent="0.3">
      <c r="A114" s="33" t="str">
        <f>[3]Macro_Input!C178</f>
        <v>Conaway Consv Grp</v>
      </c>
      <c r="B114" s="28">
        <f>+'[3]Irr Out'!O178</f>
        <v>388.73463821954482</v>
      </c>
      <c r="C114" s="28">
        <v>0</v>
      </c>
      <c r="D114" s="28">
        <f t="shared" si="14"/>
        <v>388.73463821954482</v>
      </c>
      <c r="F114" s="5"/>
    </row>
    <row r="115" spans="1:6" s="7" customFormat="1" ht="17.25" x14ac:dyDescent="0.3">
      <c r="A115" s="33" t="str">
        <f>[3]Macro_Input!C179</f>
        <v>County of Sacramento</v>
      </c>
      <c r="B115" s="28">
        <f>+'[3]Irr Out'!O179</f>
        <v>0</v>
      </c>
      <c r="C115" s="28">
        <v>0</v>
      </c>
      <c r="D115" s="28">
        <f t="shared" si="14"/>
        <v>0</v>
      </c>
      <c r="F115" s="5"/>
    </row>
    <row r="116" spans="1:6" s="7" customFormat="1" ht="17.25" x14ac:dyDescent="0.3">
      <c r="A116" s="33" t="str">
        <f>[3]Macro_Input!C180</f>
        <v>Cummings, W</v>
      </c>
      <c r="B116" s="28">
        <f>+'[3]Irr Out'!O180</f>
        <v>101.23297870300647</v>
      </c>
      <c r="C116" s="28">
        <v>0</v>
      </c>
      <c r="D116" s="28">
        <f t="shared" si="14"/>
        <v>101.23297870300647</v>
      </c>
      <c r="F116" s="5"/>
    </row>
    <row r="117" spans="1:6" s="7" customFormat="1" ht="17.25" x14ac:dyDescent="0.3">
      <c r="A117" s="33" t="str">
        <f>[3]Macro_Input!C181</f>
        <v>Driver, Gary/et al</v>
      </c>
      <c r="B117" s="28">
        <f>+'[3]Irr Out'!O181</f>
        <v>0</v>
      </c>
      <c r="C117" s="28">
        <v>0</v>
      </c>
      <c r="D117" s="28">
        <f t="shared" si="14"/>
        <v>0</v>
      </c>
      <c r="F117" s="5"/>
    </row>
    <row r="118" spans="1:6" s="7" customFormat="1" ht="17.25" x14ac:dyDescent="0.3">
      <c r="A118" s="33" t="str">
        <f>[3]Macro_Input!C182</f>
        <v>Driver, J &amp; C Trustees</v>
      </c>
      <c r="B118" s="28">
        <f>+'[3]Irr Out'!O182</f>
        <v>0</v>
      </c>
      <c r="C118" s="28">
        <v>0</v>
      </c>
      <c r="D118" s="28">
        <f t="shared" si="14"/>
        <v>0</v>
      </c>
      <c r="F118" s="5"/>
    </row>
    <row r="119" spans="1:6" s="7" customFormat="1" ht="17.25" x14ac:dyDescent="0.3">
      <c r="A119" s="33" t="str">
        <f>[3]Macro_Input!C183</f>
        <v>Driver, Gregory</v>
      </c>
      <c r="B119" s="28">
        <f>+'[3]Irr Out'!O183</f>
        <v>10.123297870300647</v>
      </c>
      <c r="C119" s="28">
        <v>0</v>
      </c>
      <c r="D119" s="28">
        <f t="shared" si="14"/>
        <v>10.123297870300647</v>
      </c>
      <c r="F119" s="5"/>
    </row>
    <row r="120" spans="1:6" s="7" customFormat="1" ht="17.25" x14ac:dyDescent="0.3">
      <c r="A120" s="33" t="str">
        <f>[3]Macro_Input!C184</f>
        <v>Driver, W/et al</v>
      </c>
      <c r="B120" s="28">
        <f>+'[3]Irr Out'!O184</f>
        <v>87.060361684585573</v>
      </c>
      <c r="C120" s="28">
        <v>0</v>
      </c>
      <c r="D120" s="28">
        <f t="shared" si="14"/>
        <v>87.060361684585573</v>
      </c>
      <c r="F120" s="5"/>
    </row>
    <row r="121" spans="1:6" s="7" customFormat="1" ht="17.25" x14ac:dyDescent="0.3">
      <c r="A121" s="33" t="str">
        <f>[3]Macro_Input!C185</f>
        <v>Dyer, J &amp; Wing, J</v>
      </c>
      <c r="B121" s="28">
        <f>+'[3]Irr Out'!O185</f>
        <v>213.60158506334366</v>
      </c>
      <c r="C121" s="28">
        <v>0</v>
      </c>
      <c r="D121" s="28">
        <f t="shared" si="14"/>
        <v>213.60158506334366</v>
      </c>
      <c r="F121" s="5"/>
    </row>
    <row r="122" spans="1:6" s="7" customFormat="1" ht="17.25" x14ac:dyDescent="0.3">
      <c r="A122" s="33" t="str">
        <f>[3]Macro_Input!C186</f>
        <v>Eastside MWC</v>
      </c>
      <c r="B122" s="28">
        <f>+'[3]Irr Out'!O186</f>
        <v>409.99356374717627</v>
      </c>
      <c r="C122" s="28">
        <v>0</v>
      </c>
      <c r="D122" s="28">
        <f t="shared" si="14"/>
        <v>409.99356374717627</v>
      </c>
      <c r="F122" s="5"/>
    </row>
    <row r="123" spans="1:6" s="7" customFormat="1" ht="17.25" x14ac:dyDescent="0.3">
      <c r="A123" s="33" t="str">
        <f>[3]Macro_Input!C187</f>
        <v>Ehrke, A &amp; B</v>
      </c>
      <c r="B123" s="28">
        <f>+'[3]Irr Out'!O187</f>
        <v>120.46724465657769</v>
      </c>
      <c r="C123" s="28">
        <v>0</v>
      </c>
      <c r="D123" s="28">
        <f t="shared" si="14"/>
        <v>120.46724465657769</v>
      </c>
      <c r="F123" s="5"/>
    </row>
    <row r="124" spans="1:6" s="7" customFormat="1" ht="17.25" x14ac:dyDescent="0.3">
      <c r="A124" s="33" t="str">
        <f>[3]Macro_Input!C188</f>
        <v>Empire Group, LLC</v>
      </c>
      <c r="B124" s="28">
        <f>+'[3]Irr Out'!O188</f>
        <v>0</v>
      </c>
      <c r="C124" s="28">
        <v>0</v>
      </c>
      <c r="D124" s="28">
        <f t="shared" si="14"/>
        <v>0</v>
      </c>
      <c r="F124" s="5"/>
    </row>
    <row r="125" spans="1:6" s="7" customFormat="1" ht="17.25" x14ac:dyDescent="0.3">
      <c r="A125" s="33" t="str">
        <f>[3]Macro_Input!C189</f>
        <v>Feather WD</v>
      </c>
      <c r="B125" s="28">
        <f>+'[3]Irr Out'!O189</f>
        <v>0</v>
      </c>
      <c r="C125" s="28">
        <v>0</v>
      </c>
      <c r="D125" s="28">
        <f t="shared" si="14"/>
        <v>0</v>
      </c>
      <c r="F125" s="5"/>
    </row>
    <row r="126" spans="1:6" s="7" customFormat="1" ht="17.25" x14ac:dyDescent="0.3">
      <c r="A126" s="33" t="str">
        <f>[3]Macro_Input!C190</f>
        <v>Fedora, S/Taylor, W</v>
      </c>
      <c r="B126" s="28">
        <f>+'[3]Irr Out'!O190</f>
        <v>0</v>
      </c>
      <c r="C126" s="28">
        <v>0</v>
      </c>
      <c r="D126" s="28">
        <f t="shared" si="14"/>
        <v>0</v>
      </c>
      <c r="F126" s="5"/>
    </row>
    <row r="127" spans="1:6" s="7" customFormat="1" ht="17.25" x14ac:dyDescent="0.3">
      <c r="A127" s="33" t="str">
        <f>[3]Macro_Input!C191</f>
        <v>Gillaspy, W</v>
      </c>
      <c r="B127" s="28">
        <f>+'[3]Irr Out'!O191</f>
        <v>68.838425518044403</v>
      </c>
      <c r="C127" s="28">
        <v>0</v>
      </c>
      <c r="D127" s="28">
        <f t="shared" si="14"/>
        <v>68.838425518044403</v>
      </c>
      <c r="F127" s="5"/>
    </row>
    <row r="128" spans="1:6" s="7" customFormat="1" ht="17.25" x14ac:dyDescent="0.3">
      <c r="A128" s="33" t="str">
        <f>[3]Macro_Input!C192</f>
        <v>Giovannetti, B &amp; M</v>
      </c>
      <c r="B128" s="28">
        <f>+'[3]Irr Out'!O192</f>
        <v>0</v>
      </c>
      <c r="C128" s="28">
        <v>0</v>
      </c>
      <c r="D128" s="28">
        <f t="shared" si="14"/>
        <v>0</v>
      </c>
      <c r="F128" s="5"/>
    </row>
    <row r="129" spans="1:6" s="7" customFormat="1" ht="17.25" x14ac:dyDescent="0.3">
      <c r="A129" s="33" t="str">
        <f>[3]Macro_Input!C193</f>
        <v>Giusti, R &amp; S</v>
      </c>
      <c r="B129" s="28">
        <f>+'[3]Irr Out'!O193</f>
        <v>577.0279786071369</v>
      </c>
      <c r="C129" s="28">
        <v>0</v>
      </c>
      <c r="D129" s="28">
        <f t="shared" si="14"/>
        <v>577.0279786071369</v>
      </c>
      <c r="F129" s="5"/>
    </row>
    <row r="130" spans="1:6" s="7" customFormat="1" ht="17.25" x14ac:dyDescent="0.3">
      <c r="A130" s="33" t="str">
        <f>[3]Macro_Input!C194</f>
        <v>Glenn-Colusa ID</v>
      </c>
      <c r="B130" s="28">
        <f>+'[3]Irr Out'!O194</f>
        <v>70342.747581571079</v>
      </c>
      <c r="C130" s="28">
        <v>0</v>
      </c>
      <c r="D130" s="28">
        <f t="shared" si="14"/>
        <v>70342.747581571079</v>
      </c>
      <c r="F130" s="5"/>
    </row>
    <row r="131" spans="1:6" s="7" customFormat="1" ht="17.25" x14ac:dyDescent="0.3">
      <c r="A131" s="33" t="str">
        <f>[3]Macro_Input!C195</f>
        <v>Green Valley Corp</v>
      </c>
      <c r="B131" s="28">
        <f>+'[3]Irr Out'!O195</f>
        <v>318.88388291447041</v>
      </c>
      <c r="C131" s="28">
        <v>0</v>
      </c>
      <c r="D131" s="28">
        <f t="shared" si="14"/>
        <v>318.88388291447041</v>
      </c>
      <c r="F131" s="5"/>
    </row>
    <row r="132" spans="1:6" s="7" customFormat="1" ht="17.25" x14ac:dyDescent="0.3">
      <c r="A132" s="33" t="str">
        <f>[3]Macro_Input!C196</f>
        <v>Griffin, J/Prater</v>
      </c>
      <c r="B132" s="28">
        <f>+'[3]Irr Out'!O196</f>
        <v>1008.2804678819444</v>
      </c>
      <c r="C132" s="28">
        <v>0</v>
      </c>
      <c r="D132" s="28">
        <f t="shared" si="14"/>
        <v>1008.2804678819444</v>
      </c>
      <c r="F132" s="5"/>
    </row>
    <row r="133" spans="1:6" s="7" customFormat="1" ht="17.25" x14ac:dyDescent="0.3">
      <c r="A133" s="33" t="str">
        <f>[3]Macro_Input!C197</f>
        <v>Hale, J/Marks, A</v>
      </c>
      <c r="B133" s="28">
        <f>+'[3]Irr Out'!O197</f>
        <v>0</v>
      </c>
      <c r="C133" s="28">
        <v>0</v>
      </c>
      <c r="D133" s="28">
        <f t="shared" si="14"/>
        <v>0</v>
      </c>
      <c r="F133" s="5"/>
    </row>
    <row r="134" spans="1:6" s="7" customFormat="1" ht="17.25" x14ac:dyDescent="0.3">
      <c r="A134" s="33" t="str">
        <f>[3]Macro_Input!C198</f>
        <v>Hatfield, R &amp; B</v>
      </c>
      <c r="B134" s="28">
        <f>+'[3]Irr Out'!O198</f>
        <v>12.147957444360776</v>
      </c>
      <c r="C134" s="28">
        <v>0</v>
      </c>
      <c r="D134" s="28">
        <f t="shared" si="14"/>
        <v>12.147957444360776</v>
      </c>
      <c r="F134" s="5"/>
    </row>
    <row r="135" spans="1:6" s="7" customFormat="1" ht="17.25" x14ac:dyDescent="0.3">
      <c r="A135" s="33" t="str">
        <f>[3]Macro_Input!C199</f>
        <v>Heidrick &amp; McGinnis Properties</v>
      </c>
      <c r="B135" s="28">
        <f>+'[3]Irr Out'!O199</f>
        <v>0</v>
      </c>
      <c r="C135" s="28">
        <v>0</v>
      </c>
      <c r="D135" s="28">
        <f t="shared" si="14"/>
        <v>0</v>
      </c>
      <c r="F135" s="5"/>
    </row>
    <row r="136" spans="1:6" s="7" customFormat="1" ht="17.25" x14ac:dyDescent="0.3">
      <c r="A136" s="33" t="str">
        <f>[3]Macro_Input!C200</f>
        <v>Heidrick, M</v>
      </c>
      <c r="B136" s="28">
        <f>+'[3]Irr Out'!O200</f>
        <v>36.443872333082332</v>
      </c>
      <c r="C136" s="28">
        <v>0</v>
      </c>
      <c r="D136" s="28">
        <f t="shared" si="14"/>
        <v>36.443872333082332</v>
      </c>
      <c r="F136" s="5"/>
    </row>
    <row r="137" spans="1:6" s="7" customFormat="1" ht="17.25" x14ac:dyDescent="0.3">
      <c r="A137" s="33" t="str">
        <f>[3]Macro_Input!C201</f>
        <v>Howald Farms Inc</v>
      </c>
      <c r="B137" s="28">
        <f>+'[3]Irr Out'!O201</f>
        <v>1517.482350758067</v>
      </c>
      <c r="C137" s="28">
        <v>0</v>
      </c>
      <c r="D137" s="28">
        <f t="shared" si="14"/>
        <v>1517.482350758067</v>
      </c>
      <c r="F137" s="5"/>
    </row>
    <row r="138" spans="1:6" s="7" customFormat="1" ht="17.25" x14ac:dyDescent="0.3">
      <c r="A138" s="33" t="str">
        <f>[3]Macro_Input!C202</f>
        <v>Jaeger, W &amp; P</v>
      </c>
      <c r="B138" s="28">
        <f>+'[3]Irr Out'!O202</f>
        <v>0</v>
      </c>
      <c r="C138" s="28">
        <v>0</v>
      </c>
      <c r="D138" s="28">
        <f t="shared" si="14"/>
        <v>0</v>
      </c>
      <c r="F138" s="5"/>
    </row>
    <row r="139" spans="1:6" s="7" customFormat="1" ht="17.25" x14ac:dyDescent="0.3">
      <c r="A139" s="33" t="str">
        <f>[3]Macro_Input!C203</f>
        <v>Jansen, P &amp; S</v>
      </c>
      <c r="B139" s="28">
        <f>+'[3]Irr Out'!O203</f>
        <v>30.36989361090194</v>
      </c>
      <c r="C139" s="28">
        <v>0</v>
      </c>
      <c r="D139" s="28">
        <f t="shared" si="14"/>
        <v>30.36989361090194</v>
      </c>
      <c r="F139" s="5"/>
    </row>
    <row r="140" spans="1:6" s="7" customFormat="1" ht="17.25" x14ac:dyDescent="0.3">
      <c r="A140" s="33" t="str">
        <f>[3]Macro_Input!C204</f>
        <v>Kary, C</v>
      </c>
      <c r="B140" s="28">
        <f>+'[3]Irr Out'!O204</f>
        <v>180.1947020913515</v>
      </c>
      <c r="C140" s="28">
        <v>0</v>
      </c>
      <c r="D140" s="28">
        <f t="shared" si="14"/>
        <v>180.1947020913515</v>
      </c>
      <c r="F140" s="5"/>
    </row>
    <row r="141" spans="1:6" s="7" customFormat="1" ht="17.25" x14ac:dyDescent="0.3">
      <c r="A141" s="33" t="str">
        <f>[3]Macro_Input!C205</f>
        <v xml:space="preserve">King, Ben </v>
      </c>
      <c r="B141" s="28">
        <f>+'[3]Irr Out'!O205</f>
        <v>0</v>
      </c>
      <c r="C141" s="28">
        <v>0</v>
      </c>
      <c r="D141" s="28">
        <f t="shared" si="14"/>
        <v>0</v>
      </c>
      <c r="F141" s="5"/>
    </row>
    <row r="142" spans="1:6" s="7" customFormat="1" ht="17.25" x14ac:dyDescent="0.3">
      <c r="A142" s="33" t="str">
        <f>[3]Macro_Input!C206</f>
        <v>King, L</v>
      </c>
      <c r="B142" s="28">
        <f>+'[3]Irr Out'!O206</f>
        <v>0</v>
      </c>
      <c r="C142" s="28">
        <v>0</v>
      </c>
      <c r="D142" s="28">
        <f t="shared" si="14"/>
        <v>0</v>
      </c>
      <c r="F142" s="5"/>
    </row>
    <row r="143" spans="1:6" s="7" customFormat="1" ht="17.25" x14ac:dyDescent="0.3">
      <c r="A143" s="33" t="str">
        <f>[3]Macro_Input!C207</f>
        <v>KLSY, LLC</v>
      </c>
      <c r="B143" s="28">
        <f>+'[3]Irr Out'!O207</f>
        <v>0</v>
      </c>
      <c r="C143" s="28">
        <v>0</v>
      </c>
      <c r="D143" s="28">
        <f t="shared" si="14"/>
        <v>0</v>
      </c>
      <c r="F143" s="5"/>
    </row>
    <row r="144" spans="1:6" s="7" customFormat="1" ht="17.25" x14ac:dyDescent="0.3">
      <c r="A144" s="33" t="str">
        <f>[3]Macro_Input!C208</f>
        <v>Knights Landing Investors</v>
      </c>
      <c r="B144" s="28">
        <f>+'[3]Irr Out'!O208</f>
        <v>1282.6218401670919</v>
      </c>
      <c r="C144" s="28">
        <v>0</v>
      </c>
      <c r="D144" s="28">
        <f t="shared" si="14"/>
        <v>1282.6218401670919</v>
      </c>
      <c r="F144" s="5"/>
    </row>
    <row r="145" spans="1:6" s="7" customFormat="1" ht="17.25" x14ac:dyDescent="0.3">
      <c r="A145" s="33" t="str">
        <f>[3]Macro_Input!C209</f>
        <v xml:space="preserve">Knights Landing Properties </v>
      </c>
      <c r="B145" s="28">
        <f>+'[3]Irr Out'!O209</f>
        <v>0</v>
      </c>
      <c r="C145" s="28">
        <v>0</v>
      </c>
      <c r="D145" s="28">
        <f t="shared" si="14"/>
        <v>0</v>
      </c>
      <c r="F145" s="5"/>
    </row>
    <row r="146" spans="1:6" s="7" customFormat="1" ht="17.25" x14ac:dyDescent="0.3">
      <c r="A146" s="33" t="str">
        <f>[3]Macro_Input!C210</f>
        <v>Lauppe, Joan Johnson, &amp; Warren Lauppe</v>
      </c>
      <c r="B146" s="28">
        <f>+'[3]Irr Out'!O210</f>
        <v>0</v>
      </c>
      <c r="C146" s="28">
        <v>0</v>
      </c>
      <c r="D146" s="28">
        <f t="shared" si="14"/>
        <v>0</v>
      </c>
      <c r="F146" s="5"/>
    </row>
    <row r="147" spans="1:6" s="7" customFormat="1" ht="17.25" x14ac:dyDescent="0.3">
      <c r="A147" s="33" t="str">
        <f>[3]Macro_Input!C211</f>
        <v>Lauppe, B ET UX</v>
      </c>
      <c r="B147" s="28">
        <f>+'[3]Irr Out'!O211</f>
        <v>106.2946276381568</v>
      </c>
      <c r="C147" s="28">
        <v>0</v>
      </c>
      <c r="D147" s="28">
        <f t="shared" si="14"/>
        <v>106.2946276381568</v>
      </c>
      <c r="F147" s="5"/>
    </row>
    <row r="148" spans="1:6" s="7" customFormat="1" ht="17.25" x14ac:dyDescent="0.3">
      <c r="A148" s="33" t="str">
        <f>[3]Macro_Input!C212</f>
        <v>Lauppe, B &amp; K</v>
      </c>
      <c r="B148" s="28">
        <f>+'[3]Irr Out'!O212</f>
        <v>100.2206489159764</v>
      </c>
      <c r="C148" s="28">
        <v>0</v>
      </c>
      <c r="D148" s="28">
        <f t="shared" si="14"/>
        <v>100.2206489159764</v>
      </c>
      <c r="F148" s="5"/>
    </row>
    <row r="149" spans="1:6" s="7" customFormat="1" ht="17.25" x14ac:dyDescent="0.3">
      <c r="A149" s="33" t="str">
        <f>[3]Macro_Input!C213</f>
        <v>Leonard, James</v>
      </c>
      <c r="B149" s="28">
        <f>+'[3]Irr Out'!O213</f>
        <v>0</v>
      </c>
      <c r="C149" s="28">
        <v>0</v>
      </c>
      <c r="D149" s="28">
        <f t="shared" si="14"/>
        <v>0</v>
      </c>
      <c r="F149" s="5"/>
    </row>
    <row r="150" spans="1:6" s="7" customFormat="1" ht="17.25" x14ac:dyDescent="0.3">
      <c r="A150" s="33" t="str">
        <f>[3]Macro_Input!C214</f>
        <v>Lockett, W &amp; J</v>
      </c>
      <c r="B150" s="28">
        <f>+'[3]Irr Out'!O214</f>
        <v>44.542510629322848</v>
      </c>
      <c r="C150" s="28">
        <v>0</v>
      </c>
      <c r="D150" s="28">
        <f t="shared" si="14"/>
        <v>44.542510629322848</v>
      </c>
      <c r="F150" s="5"/>
    </row>
    <row r="151" spans="1:6" s="7" customFormat="1" ht="17.25" x14ac:dyDescent="0.3">
      <c r="A151" s="33" t="str">
        <f>[3]Macro_Input!C215</f>
        <v>Lomo CS &amp; Micheli, J</v>
      </c>
      <c r="B151" s="28">
        <f>+'[3]Irr Out'!O215</f>
        <v>65.801436156954196</v>
      </c>
      <c r="C151" s="28">
        <v>0</v>
      </c>
      <c r="D151" s="28">
        <f t="shared" si="14"/>
        <v>65.801436156954196</v>
      </c>
      <c r="F151" s="5"/>
    </row>
    <row r="152" spans="1:6" s="7" customFormat="1" ht="17.25" x14ac:dyDescent="0.3">
      <c r="A152" s="33" t="str">
        <f>[3]Macro_Input!C216</f>
        <v>Lonon, M</v>
      </c>
      <c r="B152" s="28">
        <f>+'[3]Irr Out'!O216</f>
        <v>430.24015948777748</v>
      </c>
      <c r="C152" s="28">
        <v>0</v>
      </c>
      <c r="D152" s="28">
        <f t="shared" si="14"/>
        <v>430.24015948777748</v>
      </c>
      <c r="F152" s="5"/>
    </row>
    <row r="153" spans="1:6" s="7" customFormat="1" ht="17.25" x14ac:dyDescent="0.3">
      <c r="A153" s="33" t="str">
        <f>[3]Macro_Input!C217</f>
        <v>M C M Properties</v>
      </c>
      <c r="B153" s="28">
        <f>+'[3]Irr Out'!O217</f>
        <v>557.79371265356565</v>
      </c>
      <c r="C153" s="28">
        <v>0</v>
      </c>
      <c r="D153" s="28">
        <f t="shared" si="14"/>
        <v>557.79371265356565</v>
      </c>
      <c r="F153" s="5"/>
    </row>
    <row r="154" spans="1:6" s="7" customFormat="1" ht="17.25" x14ac:dyDescent="0.3">
      <c r="A154" s="33" t="str">
        <f>[3]Macro_Input!C218</f>
        <v>Maxwell ID</v>
      </c>
      <c r="B154" s="28">
        <f>+'[3]Irr Out'!O218</f>
        <v>2024.6595740601294</v>
      </c>
      <c r="C154" s="28">
        <v>0</v>
      </c>
      <c r="D154" s="28">
        <f t="shared" si="14"/>
        <v>2024.6595740601294</v>
      </c>
      <c r="F154" s="5"/>
    </row>
    <row r="155" spans="1:6" s="7" customFormat="1" ht="17.25" x14ac:dyDescent="0.3">
      <c r="A155" s="33" t="str">
        <f>[3]Macro_Input!C219</f>
        <v>McClatchy Partners, LLC</v>
      </c>
      <c r="B155" s="28">
        <f>+'[3]Irr Out'!O219</f>
        <v>22.271255314661424</v>
      </c>
      <c r="C155" s="28">
        <v>0</v>
      </c>
      <c r="D155" s="28">
        <f t="shared" si="14"/>
        <v>22.271255314661424</v>
      </c>
      <c r="F155" s="5"/>
    </row>
    <row r="156" spans="1:6" s="7" customFormat="1" ht="17.25" x14ac:dyDescent="0.3">
      <c r="A156" s="33" t="str">
        <f>[3]Macro_Input!C220</f>
        <v>Meridian Farms WC</v>
      </c>
      <c r="B156" s="28">
        <f>+'[3]Irr Out'!O220</f>
        <v>6974.9522326371462</v>
      </c>
      <c r="C156" s="28">
        <v>0</v>
      </c>
      <c r="D156" s="28">
        <f t="shared" si="14"/>
        <v>6974.9522326371462</v>
      </c>
      <c r="F156" s="5"/>
    </row>
    <row r="157" spans="1:6" s="7" customFormat="1" ht="17.25" x14ac:dyDescent="0.3">
      <c r="A157" s="33" t="str">
        <f>[3]Macro_Input!C221</f>
        <v>Micke, D &amp; N</v>
      </c>
      <c r="B157" s="28">
        <f>+'[3]Irr Out'!O221</f>
        <v>0</v>
      </c>
      <c r="C157" s="28">
        <v>0</v>
      </c>
      <c r="D157" s="28">
        <f t="shared" si="14"/>
        <v>0</v>
      </c>
      <c r="F157" s="5"/>
    </row>
    <row r="158" spans="1:6" s="7" customFormat="1" ht="17.25" x14ac:dyDescent="0.3">
      <c r="A158" s="33" t="str">
        <f>[3]Macro_Input!C222</f>
        <v>Morehead, J/et ux</v>
      </c>
      <c r="B158" s="28">
        <f>+'[3]Irr Out'!O222</f>
        <v>0</v>
      </c>
      <c r="C158" s="28">
        <v>0</v>
      </c>
      <c r="D158" s="28">
        <f t="shared" si="14"/>
        <v>0</v>
      </c>
      <c r="F158" s="5"/>
    </row>
    <row r="159" spans="1:6" s="7" customFormat="1" ht="17.25" x14ac:dyDescent="0.3">
      <c r="A159" s="33" t="str">
        <f>[3]Macro_Input!C223</f>
        <v>Munson, J &amp; D</v>
      </c>
      <c r="B159" s="28">
        <f>+'[3]Irr Out'!O223</f>
        <v>0</v>
      </c>
      <c r="C159" s="28">
        <v>0</v>
      </c>
      <c r="D159" s="28">
        <f t="shared" si="14"/>
        <v>0</v>
      </c>
      <c r="F159" s="5"/>
    </row>
    <row r="160" spans="1:6" s="7" customFormat="1" ht="17.25" x14ac:dyDescent="0.3">
      <c r="A160" s="33" t="str">
        <f>[3]Macro_Input!C224</f>
        <v>Natomas Basin Conserv</v>
      </c>
      <c r="B160" s="28">
        <f>+'[3]Irr Out'!O224</f>
        <v>96.17132976785615</v>
      </c>
      <c r="C160" s="28">
        <v>0</v>
      </c>
      <c r="D160" s="28">
        <f t="shared" si="14"/>
        <v>96.17132976785615</v>
      </c>
      <c r="F160" s="5"/>
    </row>
    <row r="161" spans="1:6" s="7" customFormat="1" ht="17.25" x14ac:dyDescent="0.3">
      <c r="A161" s="33" t="str">
        <f>[3]Macro_Input!C225</f>
        <v>Natomas Central MWC</v>
      </c>
      <c r="B161" s="28">
        <f>+'[3]Irr Out'!O225</f>
        <v>16703.441485996067</v>
      </c>
      <c r="C161" s="28">
        <v>0</v>
      </c>
      <c r="D161" s="28">
        <f t="shared" si="14"/>
        <v>16703.441485996067</v>
      </c>
      <c r="F161" s="5"/>
    </row>
    <row r="162" spans="1:6" s="7" customFormat="1" ht="17.25" x14ac:dyDescent="0.3">
      <c r="A162" s="33" t="str">
        <f>[3]Macro_Input!C226</f>
        <v>Nelson, T &amp; H</v>
      </c>
      <c r="B162" s="28">
        <f>+'[3]Irr Out'!O226</f>
        <v>0</v>
      </c>
      <c r="C162" s="28">
        <v>0</v>
      </c>
      <c r="D162" s="28">
        <f t="shared" si="14"/>
        <v>0</v>
      </c>
      <c r="F162" s="5"/>
    </row>
    <row r="163" spans="1:6" s="7" customFormat="1" ht="17.25" x14ac:dyDescent="0.3">
      <c r="A163" s="33" t="str">
        <f>[3]Macro_Input!C227</f>
        <v>O'Brien, J &amp; F</v>
      </c>
      <c r="B163" s="28">
        <f>+'[3]Irr Out'!O227</f>
        <v>294.58796802574881</v>
      </c>
      <c r="C163" s="28">
        <v>0</v>
      </c>
      <c r="D163" s="28">
        <f t="shared" si="14"/>
        <v>294.58796802574881</v>
      </c>
      <c r="F163" s="5"/>
    </row>
    <row r="164" spans="1:6" s="7" customFormat="1" ht="17.25" x14ac:dyDescent="0.3">
      <c r="A164" s="33" t="str">
        <f>[3]Macro_Input!C228</f>
        <v xml:space="preserve">Odysseus Farms </v>
      </c>
      <c r="B164" s="28">
        <f>+'[3]Irr Out'!O228</f>
        <v>311.79757440525992</v>
      </c>
      <c r="C164" s="28">
        <v>0</v>
      </c>
      <c r="D164" s="28">
        <f t="shared" si="14"/>
        <v>311.79757440525992</v>
      </c>
      <c r="F164" s="5"/>
    </row>
    <row r="165" spans="1:6" s="7" customFormat="1" ht="17.25" x14ac:dyDescent="0.3">
      <c r="A165" s="33" t="str">
        <f>[3]Macro_Input!C229</f>
        <v>Oji Brothers Farm Inc</v>
      </c>
      <c r="B165" s="28">
        <f>+'[3]Irr Out'!O229</f>
        <v>1138.8710104088229</v>
      </c>
      <c r="C165" s="28">
        <v>0</v>
      </c>
      <c r="D165" s="28">
        <f t="shared" ref="D165:D200" si="15">+B165+C165</f>
        <v>1138.8710104088229</v>
      </c>
      <c r="F165" s="5"/>
    </row>
    <row r="166" spans="1:6" s="7" customFormat="1" ht="17.25" x14ac:dyDescent="0.3">
      <c r="A166" s="33" t="str">
        <f>[3]Macro_Input!C230</f>
        <v>Oji, M/et al</v>
      </c>
      <c r="B166" s="28">
        <f>+'[3]Irr Out'!O230</f>
        <v>791.64189345751061</v>
      </c>
      <c r="C166" s="28">
        <v>0</v>
      </c>
      <c r="D166" s="28">
        <f t="shared" si="15"/>
        <v>791.64189345751061</v>
      </c>
      <c r="F166" s="5"/>
    </row>
    <row r="167" spans="1:6" s="7" customFormat="1" ht="17.25" x14ac:dyDescent="0.3">
      <c r="A167" s="33" t="str">
        <f>[3]Macro_Input!C231</f>
        <v>Pacific Realty Inc</v>
      </c>
      <c r="B167" s="28">
        <f>+'[3]Irr Out'!O231</f>
        <v>741.02540410600739</v>
      </c>
      <c r="C167" s="28">
        <v>0</v>
      </c>
      <c r="D167" s="28">
        <f t="shared" si="15"/>
        <v>741.02540410600739</v>
      </c>
      <c r="F167" s="5"/>
    </row>
    <row r="168" spans="1:6" s="7" customFormat="1" ht="17.25" x14ac:dyDescent="0.3">
      <c r="A168" s="33" t="str">
        <f>[3]Macro_Input!C232</f>
        <v>Pelger MWC</v>
      </c>
      <c r="B168" s="28">
        <f>+'[3]Irr Out'!O232</f>
        <v>537.54711691296438</v>
      </c>
      <c r="C168" s="28">
        <v>0</v>
      </c>
      <c r="D168" s="28">
        <f t="shared" si="15"/>
        <v>537.54711691296438</v>
      </c>
      <c r="F168" s="5"/>
    </row>
    <row r="169" spans="1:6" s="7" customFormat="1" ht="34.5" x14ac:dyDescent="0.3">
      <c r="A169" s="35" t="str">
        <f>[3]Macro_Input!C233</f>
        <v>Pelger Road 1700, LLC (formerly Cranmore Farms, LLC)</v>
      </c>
      <c r="B169" s="28">
        <f>+'[3]Irr Out'!O233</f>
        <v>671.17464880093291</v>
      </c>
      <c r="C169" s="28">
        <v>0</v>
      </c>
      <c r="D169" s="28">
        <f t="shared" si="15"/>
        <v>671.17464880093291</v>
      </c>
      <c r="F169" s="5"/>
    </row>
    <row r="170" spans="1:6" s="7" customFormat="1" ht="17.25" x14ac:dyDescent="0.3">
      <c r="A170" s="33" t="str">
        <f>[3]Macro_Input!C234</f>
        <v>Penner, R &amp; L</v>
      </c>
      <c r="B170" s="28">
        <f>+'[3]Irr Out'!O234</f>
        <v>0</v>
      </c>
      <c r="C170" s="28">
        <v>0</v>
      </c>
      <c r="D170" s="28">
        <f t="shared" si="15"/>
        <v>0</v>
      </c>
      <c r="F170" s="5"/>
    </row>
    <row r="171" spans="1:6" s="7" customFormat="1" ht="17.25" x14ac:dyDescent="0.3">
      <c r="A171" s="33" t="str">
        <f>[3]Macro_Input!C235</f>
        <v>Pleasant Grv-Vrna MWC</v>
      </c>
      <c r="B171" s="28">
        <f>+'[3]Irr Out'!O235</f>
        <v>375.57435098815398</v>
      </c>
      <c r="C171" s="28">
        <v>0</v>
      </c>
      <c r="D171" s="28">
        <f t="shared" si="15"/>
        <v>375.57435098815398</v>
      </c>
      <c r="F171" s="5"/>
    </row>
    <row r="172" spans="1:6" s="7" customFormat="1" ht="17.25" x14ac:dyDescent="0.3">
      <c r="A172" s="33" t="str">
        <f>[3]Macro_Input!C236</f>
        <v>Princeton-Codora-Glenn ID</v>
      </c>
      <c r="B172" s="28">
        <f>+'[3]Irr Out'!O236</f>
        <v>3009.6564568403828</v>
      </c>
      <c r="C172" s="28">
        <v>0</v>
      </c>
      <c r="D172" s="28">
        <f t="shared" si="15"/>
        <v>3009.6564568403828</v>
      </c>
      <c r="F172" s="5"/>
    </row>
    <row r="173" spans="1:6" s="7" customFormat="1" ht="17.25" x14ac:dyDescent="0.3">
      <c r="A173" s="33" t="str">
        <f>[3]Macro_Input!C237</f>
        <v>Provident ID</v>
      </c>
      <c r="B173" s="28">
        <f>+'[3]Irr Out'!O237</f>
        <v>0</v>
      </c>
      <c r="C173" s="28">
        <v>0</v>
      </c>
      <c r="D173" s="28">
        <f t="shared" si="15"/>
        <v>0</v>
      </c>
      <c r="F173" s="5"/>
    </row>
    <row r="174" spans="1:6" s="7" customFormat="1" ht="17.25" x14ac:dyDescent="0.3">
      <c r="A174" s="33" t="str">
        <f>[3]Macro_Input!C238</f>
        <v>Quad-H-Ranches Inc</v>
      </c>
      <c r="B174" s="28">
        <f>+'[3]Irr Out'!O238</f>
        <v>232.83585101691489</v>
      </c>
      <c r="C174" s="28">
        <v>0</v>
      </c>
      <c r="D174" s="28">
        <f t="shared" si="15"/>
        <v>232.83585101691489</v>
      </c>
      <c r="F174" s="5"/>
    </row>
    <row r="175" spans="1:6" s="7" customFormat="1" ht="17.25" x14ac:dyDescent="0.3">
      <c r="A175" s="33" t="str">
        <f>[3]Macro_Input!C239</f>
        <v>Recl Dist # 108</v>
      </c>
      <c r="B175" s="28">
        <f>+'[3]Irr Out'!O239</f>
        <v>8416.5098493679579</v>
      </c>
      <c r="C175" s="28">
        <v>0</v>
      </c>
      <c r="D175" s="28">
        <f t="shared" si="15"/>
        <v>8416.5098493679579</v>
      </c>
      <c r="F175" s="5"/>
    </row>
    <row r="176" spans="1:6" s="7" customFormat="1" ht="17.25" x14ac:dyDescent="0.3">
      <c r="A176" s="33" t="str">
        <f>[3]Macro_Input!C240</f>
        <v>Recl Dist #1000</v>
      </c>
      <c r="B176" s="28">
        <f>+'[3]Irr Out'!O240</f>
        <v>0</v>
      </c>
      <c r="C176" s="28">
        <v>0</v>
      </c>
      <c r="D176" s="28">
        <f t="shared" si="15"/>
        <v>0</v>
      </c>
      <c r="F176" s="5"/>
    </row>
    <row r="177" spans="1:6" s="7" customFormat="1" ht="17.25" x14ac:dyDescent="0.3">
      <c r="A177" s="33" t="str">
        <f>[3]Macro_Input!C241</f>
        <v>Recl Dist #1004</v>
      </c>
      <c r="B177" s="28">
        <f>+'[3]Irr Out'!O241</f>
        <v>2684.6985952037317</v>
      </c>
      <c r="C177" s="28">
        <v>0</v>
      </c>
      <c r="D177" s="28">
        <f t="shared" si="15"/>
        <v>2684.6985952037317</v>
      </c>
      <c r="F177" s="5"/>
    </row>
    <row r="178" spans="1:6" s="7" customFormat="1" ht="17.25" x14ac:dyDescent="0.3">
      <c r="A178" s="33" t="str">
        <f>[3]Macro_Input!C242</f>
        <v>Reische, E</v>
      </c>
      <c r="B178" s="28">
        <f>+'[3]Irr Out'!O242</f>
        <v>40.493191481202587</v>
      </c>
      <c r="C178" s="28">
        <v>0</v>
      </c>
      <c r="D178" s="28">
        <f t="shared" si="15"/>
        <v>40.493191481202587</v>
      </c>
      <c r="F178" s="5"/>
    </row>
    <row r="179" spans="1:6" s="7" customFormat="1" ht="17.25" x14ac:dyDescent="0.3">
      <c r="A179" s="33" t="str">
        <f>[3]Macro_Input!C243</f>
        <v>Reische, L</v>
      </c>
      <c r="B179" s="28">
        <f>+'[3]Irr Out'!O243</f>
        <v>202.46595740601293</v>
      </c>
      <c r="C179" s="28">
        <v>0</v>
      </c>
      <c r="D179" s="28">
        <f t="shared" si="15"/>
        <v>202.46595740601293</v>
      </c>
      <c r="F179" s="5"/>
    </row>
    <row r="180" spans="1:6" s="7" customFormat="1" ht="17.25" x14ac:dyDescent="0.3">
      <c r="A180" s="33" t="str">
        <f>[3]Macro_Input!C244</f>
        <v>Richter, H Jr/et al</v>
      </c>
      <c r="B180" s="28">
        <f>+'[3]Irr Out'!O244</f>
        <v>908.05981896596802</v>
      </c>
      <c r="C180" s="28">
        <v>0</v>
      </c>
      <c r="D180" s="28">
        <f t="shared" si="15"/>
        <v>908.05981896596802</v>
      </c>
      <c r="F180" s="5"/>
    </row>
    <row r="181" spans="1:6" s="7" customFormat="1" ht="17.25" x14ac:dyDescent="0.3">
      <c r="A181" s="33" t="str">
        <f>[3]Macro_Input!C245</f>
        <v>River Garden Farms Co</v>
      </c>
      <c r="B181" s="28">
        <f>+'[3]Irr Out'!O245</f>
        <v>41.505521268232648</v>
      </c>
      <c r="C181" s="28">
        <v>0</v>
      </c>
      <c r="D181" s="28">
        <f t="shared" si="15"/>
        <v>41.505521268232648</v>
      </c>
      <c r="F181" s="5"/>
    </row>
    <row r="182" spans="1:6" s="7" customFormat="1" ht="17.25" x14ac:dyDescent="0.3">
      <c r="A182" s="33" t="str">
        <f>[3]Macro_Input!C246</f>
        <v>Roberts Ditch Irr Co</v>
      </c>
      <c r="B182" s="28">
        <f>+'[3]Irr Out'!O246</f>
        <v>227.77420208176457</v>
      </c>
      <c r="C182" s="28">
        <v>0</v>
      </c>
      <c r="D182" s="28">
        <f t="shared" si="15"/>
        <v>227.77420208176457</v>
      </c>
      <c r="F182" s="5"/>
    </row>
    <row r="183" spans="1:6" s="7" customFormat="1" ht="17.25" x14ac:dyDescent="0.3">
      <c r="A183" s="33" t="str">
        <f>[3]Macro_Input!C247</f>
        <v>Rubio, E &amp; E</v>
      </c>
      <c r="B183" s="28">
        <f>+'[3]Irr Out'!O247</f>
        <v>3.0369893610901939</v>
      </c>
      <c r="C183" s="28">
        <v>0</v>
      </c>
      <c r="D183" s="28">
        <f t="shared" si="15"/>
        <v>3.0369893610901939</v>
      </c>
      <c r="F183" s="5"/>
    </row>
    <row r="184" spans="1:6" s="7" customFormat="1" ht="17.25" x14ac:dyDescent="0.3">
      <c r="A184" s="33" t="str">
        <f>[3]Macro_Input!C248</f>
        <v>Saeed, F</v>
      </c>
      <c r="B184" s="28">
        <f>+'[3]Irr Out'!O248</f>
        <v>437.3264679969879</v>
      </c>
      <c r="C184" s="28">
        <v>0</v>
      </c>
      <c r="D184" s="28">
        <f t="shared" si="15"/>
        <v>437.3264679969879</v>
      </c>
      <c r="F184" s="5"/>
    </row>
    <row r="185" spans="1:6" s="7" customFormat="1" ht="17.25" x14ac:dyDescent="0.3">
      <c r="A185" s="33" t="str">
        <f>[3]Macro_Input!C249</f>
        <v>Seaver, C</v>
      </c>
      <c r="B185" s="28">
        <f>+'[3]Irr Out'!O249</f>
        <v>0</v>
      </c>
      <c r="C185" s="28">
        <v>0</v>
      </c>
      <c r="D185" s="28">
        <f t="shared" si="15"/>
        <v>0</v>
      </c>
      <c r="F185" s="5"/>
    </row>
    <row r="186" spans="1:6" s="7" customFormat="1" ht="17.25" x14ac:dyDescent="0.3">
      <c r="A186" s="33" t="str">
        <f>[3]Macro_Input!C250</f>
        <v>Sutter MWC</v>
      </c>
      <c r="B186" s="28">
        <f>+'[3]Irr Out'!O250</f>
        <v>44838.110927135625</v>
      </c>
      <c r="C186" s="28">
        <v>0</v>
      </c>
      <c r="D186" s="28">
        <f t="shared" si="15"/>
        <v>44838.110927135625</v>
      </c>
      <c r="F186" s="5"/>
    </row>
    <row r="187" spans="1:6" s="7" customFormat="1" ht="17.25" x14ac:dyDescent="0.3">
      <c r="A187" s="33" t="str">
        <f>[3]Macro_Input!C251</f>
        <v xml:space="preserve">Swenson Farms </v>
      </c>
      <c r="B187" s="28">
        <f>+'[3]Irr Out'!O251</f>
        <v>493.00460628364152</v>
      </c>
      <c r="C187" s="28">
        <v>0</v>
      </c>
      <c r="D187" s="28">
        <f t="shared" si="15"/>
        <v>493.00460628364152</v>
      </c>
      <c r="F187" s="5"/>
    </row>
    <row r="188" spans="1:6" s="7" customFormat="1" ht="17.25" x14ac:dyDescent="0.3">
      <c r="A188" s="33" t="str">
        <f>[3]Macro_Input!C252</f>
        <v>Sycamore MWC</v>
      </c>
      <c r="B188" s="28">
        <f>+'[3]Irr Out'!O252</f>
        <v>5280.3121691488177</v>
      </c>
      <c r="C188" s="28">
        <v>0</v>
      </c>
      <c r="D188" s="28">
        <f t="shared" si="15"/>
        <v>5280.3121691488177</v>
      </c>
      <c r="F188" s="5"/>
    </row>
    <row r="189" spans="1:6" s="7" customFormat="1" ht="17.25" x14ac:dyDescent="0.3">
      <c r="A189" s="33" t="str">
        <f>[3]Macro_Input!C253</f>
        <v>T &amp; P Farms</v>
      </c>
      <c r="B189" s="28">
        <f>+'[3]Irr Out'!O253</f>
        <v>151.84946805450971</v>
      </c>
      <c r="C189" s="28">
        <v>0</v>
      </c>
      <c r="D189" s="28">
        <f t="shared" si="15"/>
        <v>151.84946805450971</v>
      </c>
      <c r="F189" s="5"/>
    </row>
    <row r="190" spans="1:6" s="7" customFormat="1" ht="17.25" x14ac:dyDescent="0.3">
      <c r="A190" s="33" t="str">
        <f>[3]Macro_Input!C254</f>
        <v>Tarke, S</v>
      </c>
      <c r="B190" s="28">
        <f>+'[3]Irr Out'!O254</f>
        <v>407.96890417311613</v>
      </c>
      <c r="C190" s="28">
        <v>0</v>
      </c>
      <c r="D190" s="28">
        <f t="shared" si="15"/>
        <v>407.96890417311613</v>
      </c>
      <c r="F190" s="5"/>
    </row>
    <row r="191" spans="1:6" s="7" customFormat="1" ht="17.25" x14ac:dyDescent="0.3">
      <c r="A191" s="33" t="str">
        <f>[3]Macro_Input!C255</f>
        <v>Tisdale Irr &amp; Drain Co</v>
      </c>
      <c r="B191" s="28">
        <f>+'[3]Irr Out'!O255</f>
        <v>1518.494680545097</v>
      </c>
      <c r="C191" s="28">
        <v>0</v>
      </c>
      <c r="D191" s="28">
        <f t="shared" si="15"/>
        <v>1518.494680545097</v>
      </c>
      <c r="F191" s="5"/>
    </row>
    <row r="192" spans="1:6" s="7" customFormat="1" ht="17.25" x14ac:dyDescent="0.3">
      <c r="A192" s="33" t="str">
        <f>[3]Macro_Input!C256</f>
        <v>Van Ruiten Brothers 1415L</v>
      </c>
      <c r="B192" s="28">
        <f>+'[3]Irr Out'!O256</f>
        <v>208.53993612819335</v>
      </c>
      <c r="C192" s="28">
        <v>0</v>
      </c>
      <c r="D192" s="28">
        <f t="shared" si="15"/>
        <v>208.53993612819335</v>
      </c>
      <c r="F192" s="5"/>
    </row>
    <row r="193" spans="1:6" s="7" customFormat="1" ht="17.25" x14ac:dyDescent="0.3">
      <c r="A193" s="33" t="str">
        <f>[3]Macro_Input!C257</f>
        <v>Van Ruiten Brothers 520XL</v>
      </c>
      <c r="B193" s="28">
        <f>+'[3]Irr Out'!O257</f>
        <v>102.24530849003654</v>
      </c>
      <c r="C193" s="28">
        <v>0</v>
      </c>
      <c r="D193" s="28">
        <f t="shared" si="15"/>
        <v>102.24530849003654</v>
      </c>
      <c r="F193" s="5"/>
    </row>
    <row r="194" spans="1:6" s="7" customFormat="1" ht="17.25" x14ac:dyDescent="0.3">
      <c r="A194" s="33" t="str">
        <f>[3]Macro_Input!C258</f>
        <v>Van Ruiten Brothers 0880S</v>
      </c>
      <c r="B194" s="28">
        <f>+'[3]Irr Out'!O258</f>
        <v>431.2524892748076</v>
      </c>
      <c r="C194" s="28">
        <v>0</v>
      </c>
      <c r="D194" s="28">
        <f t="shared" si="15"/>
        <v>431.2524892748076</v>
      </c>
      <c r="F194" s="5"/>
    </row>
    <row r="195" spans="1:6" s="7" customFormat="1" ht="17.25" x14ac:dyDescent="0.3">
      <c r="A195" s="33" t="str">
        <f>[3]Macro_Input!C259</f>
        <v>Van Ruiten Brothers 880XR</v>
      </c>
      <c r="B195" s="28">
        <f>+'[3]Irr Out'!O259</f>
        <v>160.96043613778031</v>
      </c>
      <c r="C195" s="28">
        <v>0</v>
      </c>
      <c r="D195" s="28">
        <f t="shared" si="15"/>
        <v>160.96043613778031</v>
      </c>
      <c r="F195" s="5"/>
    </row>
    <row r="196" spans="1:6" s="7" customFormat="1" ht="17.25" x14ac:dyDescent="0.3">
      <c r="A196" s="33" t="str">
        <f>[3]Macro_Input!C260</f>
        <v>Wallace, J &amp; J</v>
      </c>
      <c r="B196" s="28">
        <f>+'[3]Irr Out'!O260</f>
        <v>0</v>
      </c>
      <c r="C196" s="28">
        <v>0</v>
      </c>
      <c r="D196" s="28">
        <f t="shared" si="15"/>
        <v>0</v>
      </c>
      <c r="F196" s="5"/>
    </row>
    <row r="197" spans="1:6" s="7" customFormat="1" ht="17.25" x14ac:dyDescent="0.3">
      <c r="A197" s="33" t="str">
        <f>[3]Macro_Input!C261</f>
        <v>Wallace, K Trust</v>
      </c>
      <c r="B197" s="28">
        <f>+'[3]Irr Out'!O261</f>
        <v>242.95914888721552</v>
      </c>
      <c r="C197" s="28">
        <v>0</v>
      </c>
      <c r="D197" s="28">
        <f t="shared" si="15"/>
        <v>242.95914888721552</v>
      </c>
      <c r="F197" s="5"/>
    </row>
    <row r="198" spans="1:6" s="7" customFormat="1" ht="17.25" x14ac:dyDescent="0.3">
      <c r="A198" s="33" t="str">
        <f>[3]Macro_Input!C262</f>
        <v>Wisler, J</v>
      </c>
      <c r="B198" s="28">
        <f>+'[3]Irr Out'!O262</f>
        <v>0</v>
      </c>
      <c r="C198" s="28">
        <v>0</v>
      </c>
      <c r="D198" s="28">
        <f t="shared" si="15"/>
        <v>0</v>
      </c>
      <c r="F198" s="5"/>
    </row>
    <row r="199" spans="1:6" s="7" customFormat="1" ht="17.25" x14ac:dyDescent="0.3">
      <c r="A199" s="33" t="str">
        <f>[3]Macro_Input!C263</f>
        <v>Yockey, W</v>
      </c>
      <c r="B199" s="28">
        <f>+'[3]Irr Out'!O263</f>
        <v>0</v>
      </c>
      <c r="C199" s="28">
        <v>0</v>
      </c>
      <c r="D199" s="28">
        <f t="shared" si="15"/>
        <v>0</v>
      </c>
      <c r="F199" s="5"/>
    </row>
    <row r="200" spans="1:6" s="7" customFormat="1" ht="17.25" x14ac:dyDescent="0.3">
      <c r="A200" s="33" t="str">
        <f>[3]Macro_Input!C264</f>
        <v>Young, R/et al</v>
      </c>
      <c r="B200" s="28">
        <f>+'[3]Irr Out'!O264</f>
        <v>2.0246595740601294</v>
      </c>
      <c r="C200" s="28">
        <v>0</v>
      </c>
      <c r="D200" s="28">
        <f t="shared" si="15"/>
        <v>2.0246595740601294</v>
      </c>
      <c r="F200" s="5"/>
    </row>
    <row r="201" spans="1:6" s="7" customFormat="1" ht="17.25" x14ac:dyDescent="0.3">
      <c r="A201" s="30" t="s">
        <v>92</v>
      </c>
      <c r="B201" s="32">
        <f>SUM(B101:B200)</f>
        <v>183685.21519703115</v>
      </c>
      <c r="C201" s="32">
        <f>SUM(C101:C200)</f>
        <v>0</v>
      </c>
      <c r="D201" s="32">
        <f>SUM(D101:D200)</f>
        <v>183685.21519703115</v>
      </c>
      <c r="F201" s="5"/>
    </row>
    <row r="202" spans="1:6" s="7" customFormat="1" ht="17.25" x14ac:dyDescent="0.3">
      <c r="A202" s="37" t="s">
        <v>93</v>
      </c>
      <c r="B202" s="28"/>
      <c r="C202" s="28"/>
      <c r="D202" s="28"/>
      <c r="F202" s="5"/>
    </row>
    <row r="203" spans="1:6" s="7" customFormat="1" ht="17.25" x14ac:dyDescent="0.3">
      <c r="A203" s="30" t="s">
        <v>94</v>
      </c>
      <c r="B203" s="28">
        <f>'[3]Irr Out'!O307</f>
        <v>0</v>
      </c>
      <c r="C203" s="28">
        <f>+'[3]Irr Out'!BA307</f>
        <v>39296.072539533998</v>
      </c>
      <c r="D203" s="28">
        <f>+B203+C203</f>
        <v>39296.072539533998</v>
      </c>
      <c r="F203" s="5"/>
    </row>
    <row r="204" spans="1:6" s="7" customFormat="1" ht="17.25" x14ac:dyDescent="0.3">
      <c r="A204" s="30" t="s">
        <v>95</v>
      </c>
      <c r="B204" s="28">
        <f>'[3]Irr Out'!O308</f>
        <v>0</v>
      </c>
      <c r="C204" s="28">
        <f>+'[3]Irr Out'!BA308</f>
        <v>29310.398079918297</v>
      </c>
      <c r="D204" s="28">
        <f>+B204+C204</f>
        <v>29310.398079918297</v>
      </c>
      <c r="F204" s="5"/>
    </row>
    <row r="205" spans="1:6" s="7" customFormat="1" ht="17.25" x14ac:dyDescent="0.3">
      <c r="A205" s="31" t="s">
        <v>96</v>
      </c>
      <c r="B205" s="32">
        <f>SUM(B203:B204)</f>
        <v>0</v>
      </c>
      <c r="C205" s="32">
        <f>SUM(C203:C204)</f>
        <v>68606.470619452302</v>
      </c>
      <c r="D205" s="32">
        <f t="shared" ref="D205" si="16">SUM(D203:D204)</f>
        <v>68606.470619452302</v>
      </c>
      <c r="F205" s="5"/>
    </row>
    <row r="206" spans="1:6" s="7" customFormat="1" ht="17.25" x14ac:dyDescent="0.3">
      <c r="A206" s="37" t="s">
        <v>97</v>
      </c>
      <c r="B206" s="28"/>
      <c r="C206" s="28"/>
      <c r="D206" s="28"/>
      <c r="F206" s="5"/>
    </row>
    <row r="207" spans="1:6" s="7" customFormat="1" ht="17.25" x14ac:dyDescent="0.3">
      <c r="A207" s="30" t="s">
        <v>98</v>
      </c>
      <c r="B207" s="28">
        <f>+'[3]Irr Out'!O275</f>
        <v>133899.84860067963</v>
      </c>
      <c r="C207" s="28">
        <f>+'[3]Irr Out'!BA275</f>
        <v>89501.366399999999</v>
      </c>
      <c r="D207" s="28">
        <f>+B207+C207</f>
        <v>223401.21500067963</v>
      </c>
      <c r="F207" s="5"/>
    </row>
    <row r="208" spans="1:6" s="7" customFormat="1" ht="17.25" x14ac:dyDescent="0.3">
      <c r="A208" s="30" t="s">
        <v>99</v>
      </c>
      <c r="B208" s="28">
        <f>+'[3]Irr Out'!O276</f>
        <v>330.01951057180111</v>
      </c>
      <c r="C208" s="28">
        <f>+'[3]Irr Out'!BA276</f>
        <v>0</v>
      </c>
      <c r="D208" s="28">
        <f>+B208+C208</f>
        <v>330.01951057180111</v>
      </c>
      <c r="F208" s="5"/>
    </row>
    <row r="209" spans="1:6" s="7" customFormat="1" ht="17.25" x14ac:dyDescent="0.3">
      <c r="A209" s="31" t="s">
        <v>100</v>
      </c>
      <c r="B209" s="32">
        <f>SUM(B207:B208)</f>
        <v>134229.86811125142</v>
      </c>
      <c r="C209" s="32">
        <f t="shared" ref="C209:D209" si="17">SUM(C207:C208)</f>
        <v>89501.366399999999</v>
      </c>
      <c r="D209" s="32">
        <f t="shared" si="17"/>
        <v>223731.23451125142</v>
      </c>
      <c r="F209" s="5"/>
    </row>
    <row r="210" spans="1:6" s="7" customFormat="1" ht="17.25" x14ac:dyDescent="0.3">
      <c r="A210" s="37" t="s">
        <v>101</v>
      </c>
      <c r="B210" s="28"/>
      <c r="C210" s="28"/>
      <c r="D210" s="28"/>
      <c r="F210" s="5"/>
    </row>
    <row r="211" spans="1:6" s="7" customFormat="1" ht="17.25" x14ac:dyDescent="0.3">
      <c r="A211" s="30" t="s">
        <v>102</v>
      </c>
      <c r="B211" s="28">
        <f>+'[3]Irr Out'!O281</f>
        <v>763.29665942066879</v>
      </c>
      <c r="C211" s="28">
        <f>+'[3]Irr Out'!BA281</f>
        <v>0</v>
      </c>
      <c r="D211" s="28">
        <f>+B211+C211</f>
        <v>763.29665942066879</v>
      </c>
      <c r="F211" s="5"/>
    </row>
    <row r="212" spans="1:6" s="7" customFormat="1" ht="17.25" x14ac:dyDescent="0.3">
      <c r="A212" s="30" t="s">
        <v>103</v>
      </c>
      <c r="B212" s="28">
        <f>+'[3]Irr Out'!O282</f>
        <v>7433.5376261617648</v>
      </c>
      <c r="C212" s="28">
        <f>+'[3]Irr Out'!BA282</f>
        <v>18.309699999999999</v>
      </c>
      <c r="D212" s="28">
        <f>+B212+C212</f>
        <v>7451.8473261617646</v>
      </c>
      <c r="F212" s="5"/>
    </row>
    <row r="213" spans="1:6" s="7" customFormat="1" ht="17.25" x14ac:dyDescent="0.3">
      <c r="A213" s="30" t="s">
        <v>104</v>
      </c>
      <c r="B213" s="28">
        <f>+'[3]Irr Out'!O283</f>
        <v>13156.237912242721</v>
      </c>
      <c r="C213" s="28">
        <f>+'[3]Irr Out'!BA283</f>
        <v>26149.219400000002</v>
      </c>
      <c r="D213" s="28">
        <f>+B213+C213</f>
        <v>39305.457312242725</v>
      </c>
      <c r="F213" s="5"/>
    </row>
    <row r="214" spans="1:6" s="7" customFormat="1" ht="17.25" x14ac:dyDescent="0.3">
      <c r="A214" s="31" t="s">
        <v>105</v>
      </c>
      <c r="B214" s="32">
        <f>SUM(B211:B213)</f>
        <v>21353.072197825153</v>
      </c>
      <c r="C214" s="32">
        <f t="shared" ref="C214:D214" si="18">SUM(C211:C213)</f>
        <v>26167.529100000003</v>
      </c>
      <c r="D214" s="32">
        <f t="shared" si="18"/>
        <v>47520.60129782516</v>
      </c>
      <c r="F214" s="5"/>
    </row>
    <row r="215" spans="1:6" s="7" customFormat="1" ht="17.25" x14ac:dyDescent="0.3">
      <c r="A215" s="37" t="s">
        <v>106</v>
      </c>
      <c r="B215" s="28"/>
      <c r="C215" s="28"/>
      <c r="D215" s="28"/>
      <c r="F215" s="5"/>
    </row>
    <row r="216" spans="1:6" s="7" customFormat="1" ht="17.25" x14ac:dyDescent="0.3">
      <c r="A216" s="30" t="s">
        <v>107</v>
      </c>
      <c r="B216" s="28">
        <f>+'[3]Irr Out'!O288</f>
        <v>879.71458492912632</v>
      </c>
      <c r="C216" s="28">
        <f>+'[3]Irr Out'!BA288</f>
        <v>0</v>
      </c>
      <c r="D216" s="28">
        <f t="shared" ref="D216:D229" si="19">+B216+C216</f>
        <v>879.71458492912632</v>
      </c>
      <c r="F216" s="5"/>
    </row>
    <row r="217" spans="1:6" s="7" customFormat="1" ht="17.25" x14ac:dyDescent="0.3">
      <c r="A217" s="30" t="s">
        <v>108</v>
      </c>
      <c r="B217" s="28">
        <f>+'[3]Irr Out'!O289</f>
        <v>19956.057091723666</v>
      </c>
      <c r="C217" s="28">
        <f>+'[3]Irr Out'!BA289</f>
        <v>10118.90144</v>
      </c>
      <c r="D217" s="28">
        <f t="shared" si="19"/>
        <v>30074.958531723663</v>
      </c>
      <c r="F217" s="5"/>
    </row>
    <row r="218" spans="1:6" s="7" customFormat="1" ht="17.25" x14ac:dyDescent="0.3">
      <c r="A218" s="30" t="s">
        <v>109</v>
      </c>
      <c r="B218" s="28">
        <f>+'[3]Irr Out'!O290</f>
        <v>143.75082975826919</v>
      </c>
      <c r="C218" s="28">
        <f>+'[3]Irr Out'!BA290</f>
        <v>0</v>
      </c>
      <c r="D218" s="28">
        <f t="shared" si="19"/>
        <v>143.75082975826919</v>
      </c>
      <c r="F218" s="5"/>
    </row>
    <row r="219" spans="1:6" s="7" customFormat="1" ht="17.25" x14ac:dyDescent="0.3">
      <c r="A219" s="30" t="s">
        <v>110</v>
      </c>
      <c r="B219" s="28">
        <f>+'[3]Irr Out'!O291</f>
        <v>3148.3456376635013</v>
      </c>
      <c r="C219" s="28">
        <f>+'[3]Irr Out'!BA291</f>
        <v>0</v>
      </c>
      <c r="D219" s="28">
        <f t="shared" si="19"/>
        <v>3148.3456376635013</v>
      </c>
      <c r="F219" s="5"/>
    </row>
    <row r="220" spans="1:6" s="7" customFormat="1" ht="17.25" x14ac:dyDescent="0.3">
      <c r="A220" s="30" t="s">
        <v>111</v>
      </c>
      <c r="B220" s="28">
        <f>+'[3]Irr Out'!O292</f>
        <v>1719.9483081640799</v>
      </c>
      <c r="C220" s="28">
        <f>+'[3]Irr Out'!BA292</f>
        <v>227.51070000000001</v>
      </c>
      <c r="D220" s="28">
        <f t="shared" si="19"/>
        <v>1947.4590081640799</v>
      </c>
      <c r="F220" s="5"/>
    </row>
    <row r="221" spans="1:6" s="7" customFormat="1" ht="17.25" x14ac:dyDescent="0.3">
      <c r="A221" s="30" t="s">
        <v>112</v>
      </c>
      <c r="B221" s="28">
        <f>+'[3]Irr Out'!O293</f>
        <v>1134.8216912607027</v>
      </c>
      <c r="C221" s="28">
        <f>+'[3]Irr Out'!BA293</f>
        <v>0</v>
      </c>
      <c r="D221" s="28">
        <f t="shared" si="19"/>
        <v>1134.8216912607027</v>
      </c>
      <c r="F221" s="5"/>
    </row>
    <row r="222" spans="1:6" s="7" customFormat="1" ht="17.25" x14ac:dyDescent="0.3">
      <c r="A222" s="30" t="s">
        <v>113</v>
      </c>
      <c r="B222" s="28">
        <f>+'[3]Irr Out'!O294</f>
        <v>3401.4280844210175</v>
      </c>
      <c r="C222" s="28">
        <f>+'[3]Irr Out'!BA294</f>
        <v>0</v>
      </c>
      <c r="D222" s="28">
        <f t="shared" si="19"/>
        <v>3401.4280844210175</v>
      </c>
      <c r="F222" s="5"/>
    </row>
    <row r="223" spans="1:6" s="7" customFormat="1" ht="17.25" x14ac:dyDescent="0.3">
      <c r="A223" s="30" t="s">
        <v>114</v>
      </c>
      <c r="B223" s="28">
        <f>+'[3]Irr Out'!O295</f>
        <v>308.76058504416972</v>
      </c>
      <c r="C223" s="28">
        <f>+'[3]Irr Out'!BA295</f>
        <v>0</v>
      </c>
      <c r="D223" s="28">
        <f t="shared" si="19"/>
        <v>308.76058504416972</v>
      </c>
      <c r="F223" s="5"/>
    </row>
    <row r="224" spans="1:6" s="7" customFormat="1" ht="17.25" x14ac:dyDescent="0.3">
      <c r="A224" s="30" t="s">
        <v>115</v>
      </c>
      <c r="B224" s="28">
        <f>+'[3]Irr Out'!O296</f>
        <v>530.46080840375384</v>
      </c>
      <c r="C224" s="28">
        <f>+'[3]Irr Out'!BA296</f>
        <v>1322.0130999999999</v>
      </c>
      <c r="D224" s="28">
        <f t="shared" si="19"/>
        <v>1852.4739084037537</v>
      </c>
      <c r="F224" s="5"/>
    </row>
    <row r="225" spans="1:6" s="7" customFormat="1" ht="17.25" x14ac:dyDescent="0.3">
      <c r="A225" s="30" t="s">
        <v>116</v>
      </c>
      <c r="B225" s="28">
        <f>+'[3]Irr Out'!O297</f>
        <v>0</v>
      </c>
      <c r="C225" s="28">
        <f>+'[3]Irr Out'!BA297</f>
        <v>0</v>
      </c>
      <c r="D225" s="28">
        <f t="shared" si="19"/>
        <v>0</v>
      </c>
      <c r="F225" s="5"/>
    </row>
    <row r="226" spans="1:6" s="7" customFormat="1" ht="17.25" x14ac:dyDescent="0.3">
      <c r="A226" s="30" t="s">
        <v>117</v>
      </c>
      <c r="B226" s="28">
        <f>+'[3]Irr Out'!O298</f>
        <v>432.26481906183761</v>
      </c>
      <c r="C226" s="28">
        <f>+'[3]Irr Out'!BA298</f>
        <v>0</v>
      </c>
      <c r="D226" s="28">
        <f t="shared" si="19"/>
        <v>432.26481906183761</v>
      </c>
      <c r="F226" s="5"/>
    </row>
    <row r="227" spans="1:6" s="7" customFormat="1" ht="17.25" x14ac:dyDescent="0.3">
      <c r="A227" s="30" t="s">
        <v>118</v>
      </c>
      <c r="B227" s="28">
        <f>+'[3]Irr Out'!O299</f>
        <v>76.937063814284926</v>
      </c>
      <c r="C227" s="28">
        <f>+'[3]Irr Out'!BA299</f>
        <v>0</v>
      </c>
      <c r="D227" s="28">
        <f t="shared" si="19"/>
        <v>76.937063814284926</v>
      </c>
      <c r="F227" s="5"/>
    </row>
    <row r="228" spans="1:6" s="7" customFormat="1" ht="17.25" x14ac:dyDescent="0.3">
      <c r="A228" s="30" t="s">
        <v>119</v>
      </c>
      <c r="B228" s="28">
        <f>+'[3]Irr Out'!O300</f>
        <v>9675.8481044333585</v>
      </c>
      <c r="C228" s="28">
        <f>+'[3]Irr Out'!BA300</f>
        <v>1765.0594000000001</v>
      </c>
      <c r="D228" s="28">
        <f t="shared" si="19"/>
        <v>11440.907504433359</v>
      </c>
      <c r="F228" s="5"/>
    </row>
    <row r="229" spans="1:6" s="7" customFormat="1" ht="17.25" x14ac:dyDescent="0.3">
      <c r="A229" s="30" t="s">
        <v>120</v>
      </c>
      <c r="B229" s="28">
        <f>+'[3]Irr Out'!O301</f>
        <v>17923.298879367296</v>
      </c>
      <c r="C229" s="28">
        <f>+'[3]Irr Out'!BA301</f>
        <v>595.59490000000005</v>
      </c>
      <c r="D229" s="28">
        <f t="shared" si="19"/>
        <v>18518.893779367296</v>
      </c>
      <c r="F229" s="5"/>
    </row>
    <row r="230" spans="1:6" s="7" customFormat="1" ht="17.25" x14ac:dyDescent="0.3">
      <c r="A230" s="36" t="s">
        <v>121</v>
      </c>
      <c r="B230" s="32">
        <f>SUM(B216:B229)</f>
        <v>59331.636488045056</v>
      </c>
      <c r="C230" s="32">
        <f t="shared" ref="C230:D230" si="20">SUM(C216:C229)</f>
        <v>14029.079540000001</v>
      </c>
      <c r="D230" s="32">
        <f t="shared" si="20"/>
        <v>73360.716028045048</v>
      </c>
      <c r="F230" s="5"/>
    </row>
    <row r="231" spans="1:6" s="9" customFormat="1" ht="18" thickBot="1" x14ac:dyDescent="0.35">
      <c r="A231" s="37" t="s">
        <v>122</v>
      </c>
      <c r="B231" s="38">
        <v>736506.36</v>
      </c>
      <c r="C231" s="38">
        <v>204137.09</v>
      </c>
      <c r="D231" s="38">
        <v>940643.46</v>
      </c>
      <c r="F231" s="5"/>
    </row>
    <row r="232" spans="1:6" s="9" customFormat="1" ht="18" thickTop="1" x14ac:dyDescent="0.3">
      <c r="A232" s="39" t="s">
        <v>123</v>
      </c>
      <c r="B232" s="37"/>
      <c r="C232" s="40"/>
      <c r="D232" s="40"/>
      <c r="F232" s="5"/>
    </row>
    <row r="233" spans="1:6" s="9" customFormat="1" ht="51.75" x14ac:dyDescent="0.3">
      <c r="A233" s="41" t="s">
        <v>124</v>
      </c>
      <c r="B233" s="37"/>
      <c r="C233" s="40"/>
      <c r="D233" s="40"/>
      <c r="F233" s="5"/>
    </row>
    <row r="234" spans="1:6" s="9" customFormat="1" x14ac:dyDescent="0.25">
      <c r="A234" s="11"/>
      <c r="B234"/>
      <c r="C234" s="10"/>
      <c r="D234" s="10"/>
      <c r="F234" s="5"/>
    </row>
    <row r="235" spans="1:6" s="9" customFormat="1" x14ac:dyDescent="0.25">
      <c r="A235" s="11"/>
      <c r="B235"/>
      <c r="C235" s="10"/>
      <c r="D235" s="10"/>
      <c r="F235" s="5"/>
    </row>
    <row r="236" spans="1:6" s="9" customFormat="1" x14ac:dyDescent="0.25">
      <c r="A236" s="11"/>
      <c r="B236"/>
      <c r="C236" s="10"/>
      <c r="D236" s="10"/>
      <c r="F236" s="5"/>
    </row>
    <row r="237" spans="1:6" s="9" customFormat="1" x14ac:dyDescent="0.25">
      <c r="A237" s="11"/>
      <c r="B237"/>
      <c r="C237" s="10"/>
      <c r="D237" s="10"/>
      <c r="F237" s="5"/>
    </row>
    <row r="238" spans="1:6" s="9" customFormat="1" x14ac:dyDescent="0.25">
      <c r="B238" s="10"/>
      <c r="C238" s="10"/>
      <c r="D238" s="10"/>
      <c r="F238" s="5"/>
    </row>
    <row r="239" spans="1:6" s="9" customFormat="1" x14ac:dyDescent="0.25">
      <c r="B239" s="10"/>
      <c r="C239" s="10"/>
      <c r="D239" s="10"/>
      <c r="F239" s="5"/>
    </row>
    <row r="240" spans="1:6" s="9" customFormat="1" x14ac:dyDescent="0.25">
      <c r="B240" s="10"/>
      <c r="C240" s="10"/>
      <c r="D240" s="10"/>
      <c r="F240" s="5"/>
    </row>
    <row r="241" spans="2:6" s="7" customFormat="1" ht="15" x14ac:dyDescent="0.2">
      <c r="B241" s="10"/>
      <c r="C241" s="5"/>
      <c r="D241" s="5"/>
      <c r="F241" s="5"/>
    </row>
    <row r="242" spans="2:6" ht="15" x14ac:dyDescent="0.2">
      <c r="B242" s="12"/>
      <c r="D242" s="5"/>
    </row>
    <row r="243" spans="2:6" ht="18" x14ac:dyDescent="0.25">
      <c r="B243" s="8"/>
      <c r="C243" s="14"/>
      <c r="D243" s="10"/>
    </row>
    <row r="244" spans="2:6" ht="15" x14ac:dyDescent="0.2">
      <c r="B244" s="10"/>
      <c r="C244" s="14"/>
      <c r="D244" s="10"/>
    </row>
    <row r="245" spans="2:6" ht="15" x14ac:dyDescent="0.2">
      <c r="B245" s="15"/>
      <c r="C245" s="14"/>
      <c r="D245" s="10"/>
    </row>
    <row r="246" spans="2:6" ht="15" x14ac:dyDescent="0.2">
      <c r="B246" s="16"/>
      <c r="C246" s="12"/>
      <c r="D246" s="10"/>
    </row>
    <row r="247" spans="2:6" x14ac:dyDescent="0.25">
      <c r="B247" s="16"/>
      <c r="C247" s="12"/>
      <c r="D247" s="17"/>
    </row>
    <row r="248" spans="2:6" x14ac:dyDescent="0.25">
      <c r="B248" s="16"/>
      <c r="C248" s="12"/>
      <c r="D248" s="17"/>
    </row>
    <row r="249" spans="2:6" x14ac:dyDescent="0.25">
      <c r="B249" s="16"/>
      <c r="C249" s="12"/>
      <c r="D249" s="17"/>
    </row>
    <row r="250" spans="2:6" ht="15" hidden="1" x14ac:dyDescent="0.2">
      <c r="B250" s="16">
        <f>B205</f>
        <v>0</v>
      </c>
      <c r="C250" s="18"/>
      <c r="D250" s="10"/>
    </row>
    <row r="251" spans="2:6" hidden="1" thickBot="1" x14ac:dyDescent="0.25">
      <c r="B251" s="19">
        <f>B248+B250</f>
        <v>0</v>
      </c>
      <c r="C251" s="18"/>
      <c r="D251" s="10"/>
    </row>
    <row r="252" spans="2:6" ht="15" x14ac:dyDescent="0.2">
      <c r="B252" s="16"/>
      <c r="C252" s="18"/>
      <c r="D252" s="10"/>
    </row>
    <row r="253" spans="2:6" ht="15" x14ac:dyDescent="0.2">
      <c r="C253" s="14"/>
      <c r="D253" s="10"/>
    </row>
    <row r="254" spans="2:6" ht="15" x14ac:dyDescent="0.2">
      <c r="C254" s="12"/>
      <c r="D254" s="10"/>
    </row>
    <row r="255" spans="2:6" ht="15" x14ac:dyDescent="0.2">
      <c r="D255" s="5"/>
    </row>
    <row r="256" spans="2:6" ht="15" x14ac:dyDescent="0.2">
      <c r="D256" s="5"/>
    </row>
    <row r="257" spans="4:4" ht="15" x14ac:dyDescent="0.2">
      <c r="D257" s="5"/>
    </row>
    <row r="258" spans="4:4" ht="15" x14ac:dyDescent="0.2">
      <c r="D258" s="5"/>
    </row>
    <row r="259" spans="4:4" ht="15" x14ac:dyDescent="0.2">
      <c r="D259" s="5"/>
    </row>
    <row r="260" spans="4:4" ht="15" x14ac:dyDescent="0.2">
      <c r="D260" s="5"/>
    </row>
    <row r="261" spans="4:4" ht="15" x14ac:dyDescent="0.2">
      <c r="D261" s="5"/>
    </row>
    <row r="262" spans="4:4" ht="15" x14ac:dyDescent="0.2">
      <c r="D262" s="5"/>
    </row>
    <row r="263" spans="4:4" ht="15" x14ac:dyDescent="0.2">
      <c r="D263" s="5"/>
    </row>
    <row r="264" spans="4:4" ht="15" x14ac:dyDescent="0.2">
      <c r="D264" s="5"/>
    </row>
    <row r="265" spans="4:4" ht="15" x14ac:dyDescent="0.2">
      <c r="D265" s="5"/>
    </row>
    <row r="266" spans="4:4" ht="15" x14ac:dyDescent="0.2">
      <c r="D266" s="5"/>
    </row>
    <row r="267" spans="4:4" ht="15" x14ac:dyDescent="0.2">
      <c r="D267" s="5"/>
    </row>
    <row r="268" spans="4:4" ht="15" x14ac:dyDescent="0.2">
      <c r="D268" s="5"/>
    </row>
    <row r="269" spans="4:4" ht="15" x14ac:dyDescent="0.2">
      <c r="D269" s="5"/>
    </row>
    <row r="270" spans="4:4" ht="15" x14ac:dyDescent="0.2">
      <c r="D270" s="5"/>
    </row>
    <row r="271" spans="4:4" ht="15" x14ac:dyDescent="0.2">
      <c r="D271" s="5"/>
    </row>
    <row r="272" spans="4:4" ht="15" x14ac:dyDescent="0.2">
      <c r="D272" s="5"/>
    </row>
    <row r="273" spans="4:4" ht="15" x14ac:dyDescent="0.2">
      <c r="D273" s="5"/>
    </row>
    <row r="274" spans="4:4" ht="15" x14ac:dyDescent="0.2">
      <c r="D274" s="5"/>
    </row>
    <row r="275" spans="4:4" ht="15" x14ac:dyDescent="0.2">
      <c r="D275" s="5"/>
    </row>
    <row r="276" spans="4:4" ht="15" x14ac:dyDescent="0.2">
      <c r="D276" s="5"/>
    </row>
  </sheetData>
  <printOptions horizontalCentered="1"/>
  <pageMargins left="0.25" right="0.25" top="0.5" bottom="0.5" header="0.3" footer="0.3"/>
  <pageSetup scale="61" fitToHeight="10" orientation="landscape" r:id="rId1"/>
  <headerFooter>
    <oddFooter>&amp;RSchedule  B-1C
Page &amp;P of &amp;N</oddFooter>
    <firstFooter>&amp;RSchedule  B-1C
Page &amp;P of &amp;N</firstFooter>
  </headerFooter>
  <rowBreaks count="2" manualBreakCount="2">
    <brk id="31" max="8" man="1"/>
    <brk id="99" max="8" man="1"/>
  </rowBreaks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Output</vt:lpstr>
      <vt:lpstr>Output!Print_Area</vt:lpstr>
      <vt:lpstr>Output!Print_Titles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Irrigation, 2021, Schedule B-1c</dc:title>
  <dc:subject/>
  <dc:creator>Hawkins, Travis Aaron</dc:creator>
  <cp:keywords/>
  <dc:description/>
  <cp:lastModifiedBy>Johnson, Kristin Marie</cp:lastModifiedBy>
  <cp:revision/>
  <dcterms:created xsi:type="dcterms:W3CDTF">2022-09-16T23:03:16Z</dcterms:created>
  <dcterms:modified xsi:type="dcterms:W3CDTF">2022-12-28T20:07:16Z</dcterms:modified>
  <cp:category/>
  <cp:contentStatus/>
</cp:coreProperties>
</file>