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vpwaterrates\ratebooks\irrigation\2023\"/>
    </mc:Choice>
  </mc:AlternateContent>
  <xr:revisionPtr revIDLastSave="0" documentId="13_ncr:1_{EB677F73-441A-442A-9E0F-AADE3095001D}" xr6:coauthVersionLast="47" xr6:coauthVersionMax="47" xr10:uidLastSave="{00000000-0000-0000-0000-000000000000}"/>
  <bookViews>
    <workbookView xWindow="-110" yWindow="-110" windowWidth="19420" windowHeight="10420" xr2:uid="{45965FB7-C2CF-49B2-81CE-F5BFE75A36E7}"/>
  </bookViews>
  <sheets>
    <sheet name="OUTPUT" sheetId="1" r:id="rId1"/>
  </sheets>
  <externalReferences>
    <externalReference r:id="rId2"/>
  </externalReferences>
  <definedNames>
    <definedName name="\A">'[1]Flow Chart'!#REF!</definedName>
    <definedName name="\B">'[1]Flow Chart'!#REF!</definedName>
    <definedName name="\C">'[1]Flow Chart'!#REF!</definedName>
    <definedName name="\D">'[1]Flow Chart'!#REF!</definedName>
    <definedName name="\E">'[1]Flow Chart'!#REF!</definedName>
    <definedName name="\F">'[1]Flow Chart'!#REF!</definedName>
    <definedName name="OUTPUT">OUTPUT!$A$1</definedName>
    <definedName name="_xlnm.Print_Area" localSheetId="0">OUTPUT!$A$1:$G$264</definedName>
    <definedName name="_xlnm.Print_Titles" localSheetId="0">OUTPUT!$1:$4</definedName>
    <definedName name="TEXT5">OUTPUT!$A$1:$H$272</definedName>
    <definedName name="TEXT6">#REF!</definedName>
    <definedName name="WOR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4" i="1" l="1"/>
  <c r="D260" i="1"/>
  <c r="D259" i="1"/>
  <c r="D257" i="1"/>
  <c r="D256" i="1"/>
  <c r="D258" i="1" s="1"/>
  <c r="E249" i="1"/>
  <c r="F248" i="1"/>
  <c r="D248" i="1"/>
  <c r="C248" i="1"/>
  <c r="B248" i="1"/>
  <c r="F247" i="1"/>
  <c r="D247" i="1"/>
  <c r="C247" i="1"/>
  <c r="B247" i="1"/>
  <c r="F246" i="1"/>
  <c r="D246" i="1"/>
  <c r="C246" i="1"/>
  <c r="B246" i="1"/>
  <c r="F245" i="1"/>
  <c r="D245" i="1"/>
  <c r="C245" i="1"/>
  <c r="B245" i="1"/>
  <c r="G245" i="1" s="1"/>
  <c r="F244" i="1"/>
  <c r="D244" i="1"/>
  <c r="C244" i="1"/>
  <c r="B244" i="1"/>
  <c r="F243" i="1"/>
  <c r="D243" i="1"/>
  <c r="C243" i="1"/>
  <c r="B243" i="1"/>
  <c r="F242" i="1"/>
  <c r="D242" i="1"/>
  <c r="C242" i="1"/>
  <c r="B242" i="1"/>
  <c r="F241" i="1"/>
  <c r="D241" i="1"/>
  <c r="C241" i="1"/>
  <c r="B241" i="1"/>
  <c r="F240" i="1"/>
  <c r="D240" i="1"/>
  <c r="C240" i="1"/>
  <c r="B240" i="1"/>
  <c r="F239" i="1"/>
  <c r="D239" i="1"/>
  <c r="C239" i="1"/>
  <c r="B239" i="1"/>
  <c r="G239" i="1" s="1"/>
  <c r="F238" i="1"/>
  <c r="D238" i="1"/>
  <c r="C238" i="1"/>
  <c r="B238" i="1"/>
  <c r="F237" i="1"/>
  <c r="D237" i="1"/>
  <c r="C237" i="1"/>
  <c r="B237" i="1"/>
  <c r="F236" i="1"/>
  <c r="D236" i="1"/>
  <c r="D249" i="1" s="1"/>
  <c r="C236" i="1"/>
  <c r="B236" i="1"/>
  <c r="F235" i="1"/>
  <c r="D235" i="1"/>
  <c r="C235" i="1"/>
  <c r="B235" i="1"/>
  <c r="E233" i="1"/>
  <c r="F232" i="1"/>
  <c r="D232" i="1"/>
  <c r="C232" i="1"/>
  <c r="B232" i="1"/>
  <c r="F231" i="1"/>
  <c r="D231" i="1"/>
  <c r="C231" i="1"/>
  <c r="B231" i="1"/>
  <c r="F230" i="1"/>
  <c r="F233" i="1" s="1"/>
  <c r="D230" i="1"/>
  <c r="C230" i="1"/>
  <c r="B230" i="1"/>
  <c r="E228" i="1"/>
  <c r="D227" i="1"/>
  <c r="C227" i="1"/>
  <c r="B227" i="1"/>
  <c r="F226" i="1"/>
  <c r="F228" i="1" s="1"/>
  <c r="D226" i="1"/>
  <c r="C226" i="1"/>
  <c r="B226" i="1"/>
  <c r="E224" i="1"/>
  <c r="F223" i="1"/>
  <c r="D223" i="1"/>
  <c r="C223" i="1"/>
  <c r="B223" i="1"/>
  <c r="F222" i="1"/>
  <c r="D222" i="1"/>
  <c r="C222" i="1"/>
  <c r="B222" i="1"/>
  <c r="F220" i="1"/>
  <c r="E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G199" i="1" s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G183" i="1" s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G172" i="1" s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G163" i="1" s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G135" i="1" s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G127" i="1" s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F118" i="1"/>
  <c r="E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F110" i="1"/>
  <c r="E110" i="1"/>
  <c r="D109" i="1"/>
  <c r="C109" i="1"/>
  <c r="B109" i="1"/>
  <c r="G109" i="1" s="1"/>
  <c r="D108" i="1"/>
  <c r="D110" i="1" s="1"/>
  <c r="C108" i="1"/>
  <c r="C110" i="1" s="1"/>
  <c r="B108" i="1"/>
  <c r="F106" i="1"/>
  <c r="E106" i="1"/>
  <c r="D105" i="1"/>
  <c r="C105" i="1"/>
  <c r="B105" i="1"/>
  <c r="D104" i="1"/>
  <c r="D106" i="1" s="1"/>
  <c r="C104" i="1"/>
  <c r="B104" i="1"/>
  <c r="F102" i="1"/>
  <c r="E102" i="1"/>
  <c r="D101" i="1"/>
  <c r="C101" i="1"/>
  <c r="B101" i="1"/>
  <c r="G101" i="1" s="1"/>
  <c r="D100" i="1"/>
  <c r="D102" i="1" s="1"/>
  <c r="C100" i="1"/>
  <c r="C102" i="1" s="1"/>
  <c r="B100" i="1"/>
  <c r="D98" i="1"/>
  <c r="C98" i="1"/>
  <c r="B98" i="1"/>
  <c r="F96" i="1"/>
  <c r="E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F80" i="1"/>
  <c r="E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G70" i="1" s="1"/>
  <c r="D69" i="1"/>
  <c r="C69" i="1"/>
  <c r="B69" i="1"/>
  <c r="D68" i="1"/>
  <c r="C68" i="1"/>
  <c r="B68" i="1"/>
  <c r="G68" i="1" s="1"/>
  <c r="D67" i="1"/>
  <c r="C67" i="1"/>
  <c r="B67" i="1"/>
  <c r="D66" i="1"/>
  <c r="C66" i="1"/>
  <c r="B66" i="1"/>
  <c r="G66" i="1" s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6" i="1"/>
  <c r="C56" i="1"/>
  <c r="B56" i="1"/>
  <c r="F54" i="1"/>
  <c r="E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F44" i="1"/>
  <c r="E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G37" i="1" s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E30" i="1"/>
  <c r="F29" i="1"/>
  <c r="D29" i="1"/>
  <c r="C29" i="1"/>
  <c r="B29" i="1"/>
  <c r="F28" i="1"/>
  <c r="D28" i="1"/>
  <c r="C28" i="1"/>
  <c r="B28" i="1"/>
  <c r="F27" i="1"/>
  <c r="D27" i="1"/>
  <c r="C27" i="1"/>
  <c r="B27" i="1"/>
  <c r="F26" i="1"/>
  <c r="D26" i="1"/>
  <c r="C26" i="1"/>
  <c r="B26" i="1"/>
  <c r="F25" i="1"/>
  <c r="D25" i="1"/>
  <c r="C25" i="1"/>
  <c r="B25" i="1"/>
  <c r="F24" i="1"/>
  <c r="D24" i="1"/>
  <c r="C24" i="1"/>
  <c r="B24" i="1"/>
  <c r="F23" i="1"/>
  <c r="D23" i="1"/>
  <c r="C23" i="1"/>
  <c r="B23" i="1"/>
  <c r="F21" i="1"/>
  <c r="D21" i="1"/>
  <c r="C21" i="1"/>
  <c r="B21" i="1"/>
  <c r="E19" i="1"/>
  <c r="D18" i="1"/>
  <c r="C18" i="1"/>
  <c r="B18" i="1"/>
  <c r="F17" i="1"/>
  <c r="D17" i="1"/>
  <c r="C17" i="1"/>
  <c r="B17" i="1"/>
  <c r="F16" i="1"/>
  <c r="D16" i="1"/>
  <c r="C16" i="1"/>
  <c r="C19" i="1" s="1"/>
  <c r="B16" i="1"/>
  <c r="E14" i="1"/>
  <c r="D14" i="1"/>
  <c r="C14" i="1"/>
  <c r="B14" i="1"/>
  <c r="D12" i="1"/>
  <c r="C12" i="1"/>
  <c r="B12" i="1"/>
  <c r="D10" i="1"/>
  <c r="C10" i="1"/>
  <c r="B10" i="1"/>
  <c r="F8" i="1"/>
  <c r="E8" i="1"/>
  <c r="D7" i="1"/>
  <c r="C7" i="1"/>
  <c r="B7" i="1"/>
  <c r="D6" i="1"/>
  <c r="C6" i="1"/>
  <c r="B6" i="1"/>
  <c r="A2" i="1"/>
  <c r="A1" i="1"/>
  <c r="G12" i="1" l="1"/>
  <c r="G134" i="1"/>
  <c r="G214" i="1"/>
  <c r="G75" i="1"/>
  <c r="G150" i="1"/>
  <c r="G190" i="1"/>
  <c r="B233" i="1"/>
  <c r="C8" i="1"/>
  <c r="G34" i="1"/>
  <c r="G156" i="1"/>
  <c r="G27" i="1"/>
  <c r="G40" i="1"/>
  <c r="G49" i="1"/>
  <c r="G56" i="1"/>
  <c r="G62" i="1"/>
  <c r="G130" i="1"/>
  <c r="G174" i="1"/>
  <c r="G195" i="1"/>
  <c r="G219" i="1"/>
  <c r="F19" i="1"/>
  <c r="G47" i="1"/>
  <c r="G74" i="1"/>
  <c r="G147" i="1"/>
  <c r="G160" i="1"/>
  <c r="G168" i="1"/>
  <c r="G181" i="1"/>
  <c r="G218" i="1"/>
  <c r="G139" i="1"/>
  <c r="G184" i="1"/>
  <c r="G202" i="1"/>
  <c r="D261" i="1"/>
  <c r="G28" i="1"/>
  <c r="G126" i="1"/>
  <c r="G145" i="1"/>
  <c r="G158" i="1"/>
  <c r="G187" i="1"/>
  <c r="D224" i="1"/>
  <c r="C228" i="1"/>
  <c r="D8" i="1"/>
  <c r="G84" i="1"/>
  <c r="G92" i="1"/>
  <c r="G100" i="1"/>
  <c r="G102" i="1" s="1"/>
  <c r="B106" i="1"/>
  <c r="G108" i="1"/>
  <c r="G110" i="1" s="1"/>
  <c r="G117" i="1"/>
  <c r="G121" i="1"/>
  <c r="G132" i="1"/>
  <c r="G140" i="1"/>
  <c r="G148" i="1"/>
  <c r="G161" i="1"/>
  <c r="G182" i="1"/>
  <c r="G18" i="1"/>
  <c r="G23" i="1"/>
  <c r="G43" i="1"/>
  <c r="G65" i="1"/>
  <c r="G78" i="1"/>
  <c r="G104" i="1"/>
  <c r="G106" i="1" s="1"/>
  <c r="G124" i="1"/>
  <c r="G129" i="1"/>
  <c r="G137" i="1"/>
  <c r="G142" i="1"/>
  <c r="G171" i="1"/>
  <c r="G194" i="1"/>
  <c r="G217" i="1"/>
  <c r="D19" i="1"/>
  <c r="G36" i="1"/>
  <c r="G60" i="1"/>
  <c r="G63" i="1"/>
  <c r="G85" i="1"/>
  <c r="G93" i="1"/>
  <c r="G153" i="1"/>
  <c r="G166" i="1"/>
  <c r="G169" i="1"/>
  <c r="G207" i="1"/>
  <c r="G222" i="1"/>
  <c r="G237" i="1"/>
  <c r="G231" i="1"/>
  <c r="G33" i="1"/>
  <c r="C80" i="1"/>
  <c r="G105" i="1"/>
  <c r="G138" i="1"/>
  <c r="G151" i="1"/>
  <c r="G164" i="1"/>
  <c r="G205" i="1"/>
  <c r="G208" i="1"/>
  <c r="C224" i="1"/>
  <c r="G232" i="1"/>
  <c r="B19" i="1"/>
  <c r="G24" i="1"/>
  <c r="G48" i="1"/>
  <c r="G71" i="1"/>
  <c r="G83" i="1"/>
  <c r="G91" i="1"/>
  <c r="G98" i="1"/>
  <c r="G133" i="1"/>
  <c r="G141" i="1"/>
  <c r="G154" i="1"/>
  <c r="G159" i="1"/>
  <c r="G167" i="1"/>
  <c r="G177" i="1"/>
  <c r="G180" i="1"/>
  <c r="G192" i="1"/>
  <c r="G211" i="1"/>
  <c r="C233" i="1"/>
  <c r="G39" i="1"/>
  <c r="G64" i="1"/>
  <c r="G69" i="1"/>
  <c r="G77" i="1"/>
  <c r="G123" i="1"/>
  <c r="G136" i="1"/>
  <c r="G144" i="1"/>
  <c r="G162" i="1"/>
  <c r="G175" i="1"/>
  <c r="G206" i="1"/>
  <c r="D228" i="1"/>
  <c r="G240" i="1"/>
  <c r="G242" i="1"/>
  <c r="G244" i="1"/>
  <c r="G6" i="1"/>
  <c r="G42" i="1"/>
  <c r="G59" i="1"/>
  <c r="G67" i="1"/>
  <c r="G72" i="1"/>
  <c r="G157" i="1"/>
  <c r="G165" i="1"/>
  <c r="G178" i="1"/>
  <c r="G193" i="1"/>
  <c r="G196" i="1"/>
  <c r="G223" i="1"/>
  <c r="G246" i="1"/>
  <c r="G248" i="1"/>
  <c r="B44" i="1"/>
  <c r="D54" i="1"/>
  <c r="G7" i="1"/>
  <c r="G21" i="1"/>
  <c r="G53" i="1"/>
  <c r="B80" i="1"/>
  <c r="G89" i="1"/>
  <c r="D118" i="1"/>
  <c r="G115" i="1"/>
  <c r="G128" i="1"/>
  <c r="G152" i="1"/>
  <c r="G176" i="1"/>
  <c r="G189" i="1"/>
  <c r="G201" i="1"/>
  <c r="G213" i="1"/>
  <c r="D233" i="1"/>
  <c r="G241" i="1"/>
  <c r="G243" i="1"/>
  <c r="G185" i="1"/>
  <c r="G197" i="1"/>
  <c r="G209" i="1"/>
  <c r="B224" i="1"/>
  <c r="G227" i="1"/>
  <c r="F249" i="1"/>
  <c r="G247" i="1"/>
  <c r="B8" i="1"/>
  <c r="G16" i="1"/>
  <c r="C30" i="1"/>
  <c r="G26" i="1"/>
  <c r="G38" i="1"/>
  <c r="B54" i="1"/>
  <c r="G51" i="1"/>
  <c r="D80" i="1"/>
  <c r="G76" i="1"/>
  <c r="B96" i="1"/>
  <c r="G87" i="1"/>
  <c r="G95" i="1"/>
  <c r="G113" i="1"/>
  <c r="G118" i="1" s="1"/>
  <c r="B220" i="1"/>
  <c r="G122" i="1"/>
  <c r="G146" i="1"/>
  <c r="G170" i="1"/>
  <c r="G204" i="1"/>
  <c r="G216" i="1"/>
  <c r="F224" i="1"/>
  <c r="G236" i="1"/>
  <c r="G46" i="1"/>
  <c r="G61" i="1"/>
  <c r="C96" i="1"/>
  <c r="G90" i="1"/>
  <c r="G116" i="1"/>
  <c r="C220" i="1"/>
  <c r="G131" i="1"/>
  <c r="G155" i="1"/>
  <c r="G179" i="1"/>
  <c r="G188" i="1"/>
  <c r="G200" i="1"/>
  <c r="G212" i="1"/>
  <c r="G238" i="1"/>
  <c r="B102" i="1"/>
  <c r="D220" i="1"/>
  <c r="E250" i="1"/>
  <c r="C44" i="1"/>
  <c r="G41" i="1"/>
  <c r="G52" i="1"/>
  <c r="G79" i="1"/>
  <c r="G88" i="1"/>
  <c r="B110" i="1"/>
  <c r="G114" i="1"/>
  <c r="G120" i="1"/>
  <c r="G125" i="1"/>
  <c r="G149" i="1"/>
  <c r="G173" i="1"/>
  <c r="G191" i="1"/>
  <c r="G203" i="1"/>
  <c r="G215" i="1"/>
  <c r="G226" i="1"/>
  <c r="G8" i="1"/>
  <c r="B30" i="1"/>
  <c r="D96" i="1"/>
  <c r="D30" i="1"/>
  <c r="B118" i="1"/>
  <c r="G186" i="1"/>
  <c r="G198" i="1"/>
  <c r="G210" i="1"/>
  <c r="G235" i="1"/>
  <c r="G14" i="1"/>
  <c r="D44" i="1"/>
  <c r="G10" i="1"/>
  <c r="F30" i="1"/>
  <c r="G25" i="1"/>
  <c r="G29" i="1"/>
  <c r="G35" i="1"/>
  <c r="G50" i="1"/>
  <c r="G73" i="1"/>
  <c r="G86" i="1"/>
  <c r="G94" i="1"/>
  <c r="G112" i="1"/>
  <c r="G143" i="1"/>
  <c r="C249" i="1"/>
  <c r="C118" i="1"/>
  <c r="G82" i="1"/>
  <c r="G230" i="1"/>
  <c r="G17" i="1"/>
  <c r="G32" i="1"/>
  <c r="C54" i="1"/>
  <c r="G58" i="1"/>
  <c r="C106" i="1"/>
  <c r="B228" i="1"/>
  <c r="B249" i="1"/>
  <c r="D250" i="1" l="1"/>
  <c r="G249" i="1"/>
  <c r="G224" i="1"/>
  <c r="G54" i="1"/>
  <c r="G220" i="1"/>
  <c r="G228" i="1"/>
  <c r="G233" i="1"/>
  <c r="G80" i="1"/>
  <c r="B250" i="1"/>
  <c r="G30" i="1"/>
  <c r="G19" i="1"/>
  <c r="F250" i="1"/>
  <c r="C250" i="1"/>
  <c r="G44" i="1"/>
  <c r="G96" i="1"/>
  <c r="G25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Sundquist, Joelle M</author>
    <author>Altman, Masako N</author>
    <author>MAltman</author>
    <author>Linda Bringle</author>
    <author>Asad, Muhammad</author>
  </authors>
  <commentList>
    <comment ref="A123" authorId="0" shapeId="0" xr:uid="{2F65DE0B-8FAB-45DA-8241-A82832B65C91}">
      <text>
        <r>
          <rPr>
            <b/>
            <sz val="9"/>
            <color indexed="81"/>
            <rFont val="Tahoma"/>
            <family val="2"/>
          </rPr>
          <t>Sundquist, Joelle M:</t>
        </r>
        <r>
          <rPr>
            <sz val="9"/>
            <color indexed="81"/>
            <rFont val="Tahoma"/>
            <family val="2"/>
          </rPr>
          <t xml:space="preserve">
Formerly Leiser, Dorothy</t>
        </r>
      </text>
    </comment>
    <comment ref="A129" authorId="1" shapeId="0" xr:uid="{5E460DCE-F6A8-4167-AC8A-EF8B503B9B97}">
      <text>
        <r>
          <rPr>
            <b/>
            <sz val="9"/>
            <color indexed="81"/>
            <rFont val="Tahoma"/>
            <family val="2"/>
          </rPr>
          <t>Altman, Masako N:</t>
        </r>
        <r>
          <rPr>
            <sz val="9"/>
            <color indexed="81"/>
            <rFont val="Tahoma"/>
            <family val="2"/>
          </rPr>
          <t xml:space="preserve">
Formerly Otterson, M</t>
        </r>
      </text>
    </comment>
    <comment ref="A143" authorId="1" shapeId="0" xr:uid="{5AEFFDE9-E1CF-466F-9556-919284A5DFCD}">
      <text>
        <r>
          <rPr>
            <b/>
            <sz val="9"/>
            <color indexed="81"/>
            <rFont val="Tahoma"/>
            <family val="2"/>
          </rPr>
          <t>Altman, Masako N:</t>
        </r>
        <r>
          <rPr>
            <sz val="9"/>
            <color indexed="81"/>
            <rFont val="Tahoma"/>
            <family val="2"/>
          </rPr>
          <t xml:space="preserve">
Formerly Mehrhof and Montgomery</t>
        </r>
      </text>
    </comment>
    <comment ref="A150" authorId="2" shapeId="0" xr:uid="{5A6808C6-5DD6-4E9E-8A8D-244EADEC2608}">
      <text>
        <r>
          <rPr>
            <b/>
            <sz val="9"/>
            <color indexed="81"/>
            <rFont val="Tahoma"/>
            <family val="2"/>
          </rPr>
          <t>MAltman:</t>
        </r>
        <r>
          <rPr>
            <sz val="9"/>
            <color indexed="81"/>
            <rFont val="Tahoma"/>
            <family val="2"/>
          </rPr>
          <t xml:space="preserve">
5210A</t>
        </r>
      </text>
    </comment>
    <comment ref="A154" authorId="0" shapeId="0" xr:uid="{66E30630-90A5-4B9C-B382-85999793DBD3}">
      <text>
        <r>
          <rPr>
            <b/>
            <sz val="9"/>
            <color indexed="81"/>
            <rFont val="Tahoma"/>
            <family val="2"/>
          </rPr>
          <t>Sundquist, Joelle M:</t>
        </r>
        <r>
          <rPr>
            <sz val="9"/>
            <color indexed="81"/>
            <rFont val="Tahoma"/>
            <family val="2"/>
          </rPr>
          <t xml:space="preserve">
Formerly Heidrick Family Trust</t>
        </r>
      </text>
    </comment>
    <comment ref="Y160" authorId="3" shapeId="0" xr:uid="{E1C8C9EB-FF52-4447-9AD1-6C10E3C60BF1}">
      <text>
        <r>
          <rPr>
            <b/>
            <sz val="8"/>
            <color indexed="81"/>
            <rFont val="Tahoma"/>
            <family val="2"/>
          </rPr>
          <t>Linda Bringle: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Formerly included with Heidrick, E &amp; M</t>
        </r>
      </text>
    </comment>
    <comment ref="A164" authorId="4" shapeId="0" xr:uid="{35A15C17-11CD-4105-B2F1-DCCC28B1D21A}">
      <text>
        <r>
          <rPr>
            <b/>
            <sz val="9"/>
            <color indexed="81"/>
            <rFont val="Tahoma"/>
            <family val="2"/>
          </rPr>
          <t>Asad, Muhammad:</t>
        </r>
        <r>
          <rPr>
            <sz val="9"/>
            <color indexed="81"/>
            <rFont val="Tahoma"/>
            <family val="2"/>
          </rPr>
          <t xml:space="preserve">
formerly Sioux Creek Property LLC</t>
        </r>
      </text>
    </comment>
    <comment ref="A165" authorId="0" shapeId="0" xr:uid="{E2A9C0ED-D320-4AB0-B438-39AB178A94F8}">
      <text>
        <r>
          <rPr>
            <b/>
            <sz val="9"/>
            <color indexed="81"/>
            <rFont val="Tahoma"/>
            <family val="2"/>
          </rPr>
          <t>Sundquist, Joelle M:</t>
        </r>
        <r>
          <rPr>
            <sz val="9"/>
            <color indexed="81"/>
            <rFont val="Tahoma"/>
            <family val="2"/>
          </rPr>
          <t xml:space="preserve">
Formerly E L H Sutter Properties</t>
        </r>
      </text>
    </comment>
    <comment ref="A174" authorId="1" shapeId="0" xr:uid="{B5C3D79B-5170-4243-B4DF-0C53B655173A}">
      <text>
        <r>
          <rPr>
            <b/>
            <sz val="9"/>
            <color indexed="81"/>
            <rFont val="Tahoma"/>
            <family val="2"/>
          </rPr>
          <t>Altman, Masako N:</t>
        </r>
        <r>
          <rPr>
            <sz val="9"/>
            <color indexed="81"/>
            <rFont val="Tahoma"/>
            <family val="2"/>
          </rPr>
          <t xml:space="preserve">
Formerly Riverby Limited</t>
        </r>
      </text>
    </comment>
    <comment ref="A188" authorId="1" shapeId="0" xr:uid="{5DBE0E29-5490-4011-AB8D-5F77380C6507}">
      <text>
        <r>
          <rPr>
            <b/>
            <sz val="9"/>
            <color indexed="81"/>
            <rFont val="Tahoma"/>
            <family val="2"/>
          </rPr>
          <t>Altman, Masako N:</t>
        </r>
        <r>
          <rPr>
            <sz val="9"/>
            <color indexed="81"/>
            <rFont val="Tahoma"/>
            <family val="2"/>
          </rPr>
          <t xml:space="preserve">
Formerly Reynen</t>
        </r>
      </text>
    </comment>
    <comment ref="A206" authorId="2" shapeId="0" xr:uid="{ED335FBF-2CA0-45FE-B757-DD00F966A37A}">
      <text>
        <r>
          <rPr>
            <b/>
            <sz val="9"/>
            <color indexed="81"/>
            <rFont val="Tahoma"/>
            <family val="2"/>
          </rPr>
          <t>MAltman:</t>
        </r>
        <r>
          <rPr>
            <sz val="9"/>
            <color indexed="81"/>
            <rFont val="Tahoma"/>
            <family val="2"/>
          </rPr>
          <t xml:space="preserve">
Formerly Green Valley Corp</t>
        </r>
      </text>
    </comment>
    <comment ref="A208" authorId="1" shapeId="0" xr:uid="{33D8D683-5B99-4BA3-B438-09FB627745BE}">
      <text>
        <r>
          <rPr>
            <b/>
            <sz val="9"/>
            <color indexed="81"/>
            <rFont val="Tahoma"/>
            <family val="2"/>
          </rPr>
          <t>Altman, Masako N:</t>
        </r>
        <r>
          <rPr>
            <sz val="9"/>
            <color indexed="81"/>
            <rFont val="Tahoma"/>
            <family val="2"/>
          </rPr>
          <t xml:space="preserve">
Formerly Nene Ranch, LLC</t>
        </r>
      </text>
    </comment>
    <comment ref="A211" authorId="1" shapeId="0" xr:uid="{C42530E8-8941-4761-9D2C-CB7E42B012D1}">
      <text>
        <r>
          <rPr>
            <b/>
            <sz val="9"/>
            <color indexed="81"/>
            <rFont val="Tahoma"/>
            <family val="2"/>
          </rPr>
          <t>Altman, Masako N:</t>
        </r>
        <r>
          <rPr>
            <sz val="9"/>
            <color indexed="81"/>
            <rFont val="Tahoma"/>
            <family val="2"/>
          </rPr>
          <t xml:space="preserve">
Formerly Wakida, T
</t>
        </r>
      </text>
    </comment>
    <comment ref="A212" authorId="1" shapeId="0" xr:uid="{53D653C7-7AE0-4E1F-A647-56E0D1ADCE19}">
      <text>
        <r>
          <rPr>
            <b/>
            <sz val="9"/>
            <color indexed="81"/>
            <rFont val="Tahoma"/>
            <family val="2"/>
          </rPr>
          <t>Altman, Masako N:</t>
        </r>
        <r>
          <rPr>
            <sz val="9"/>
            <color indexed="81"/>
            <rFont val="Tahoma"/>
            <family val="2"/>
          </rPr>
          <t xml:space="preserve">
Formerly Wakida, T
</t>
        </r>
      </text>
    </comment>
    <comment ref="D262" authorId="1" shapeId="0" xr:uid="{B6FF96BC-3F78-4173-B58C-54CA7B208A1C}">
      <text>
        <r>
          <rPr>
            <b/>
            <sz val="9"/>
            <color indexed="81"/>
            <rFont val="Tahoma"/>
            <family val="2"/>
          </rPr>
          <t>Altman, Masako N:</t>
        </r>
        <r>
          <rPr>
            <sz val="9"/>
            <color indexed="81"/>
            <rFont val="Tahoma"/>
            <family val="2"/>
          </rPr>
          <t xml:space="preserve">
manually copied from B-6, PUTPUT cell C115</t>
        </r>
      </text>
    </comment>
  </commentList>
</comments>
</file>

<file path=xl/sharedStrings.xml><?xml version="1.0" encoding="utf-8"?>
<sst xmlns="http://schemas.openxmlformats.org/spreadsheetml/2006/main" count="265" uniqueCount="249">
  <si>
    <t>CENTRAL VALLEY PROJECTSCHEDULE OF FY 2021 IRRIGATION ALLOCATED O&amp;M EXPENSES (INCLUDING XO&amp;M) 'BY PERMANENT CONTRACTOR</t>
  </si>
  <si>
    <t>E</t>
  </si>
  <si>
    <t>Black Butte D &amp; R</t>
  </si>
  <si>
    <t>4-E WD</t>
  </si>
  <si>
    <t>Stony Creek WD</t>
  </si>
  <si>
    <t>Total Black Butte D &amp; R</t>
  </si>
  <si>
    <t>Buchanan Unit</t>
  </si>
  <si>
    <t>Chowchilla WD - BU</t>
  </si>
  <si>
    <t>Clear Creek Unit</t>
  </si>
  <si>
    <t>Clear Creek CSD</t>
  </si>
  <si>
    <t>Colusa Basin Drain</t>
  </si>
  <si>
    <t>Colusa Drain MWC</t>
  </si>
  <si>
    <t>Corning Canal</t>
  </si>
  <si>
    <t>Corning WD</t>
  </si>
  <si>
    <t>Proberta WD</t>
  </si>
  <si>
    <t>Thomes Creek WD</t>
  </si>
  <si>
    <t>Total Corning Canal</t>
  </si>
  <si>
    <t>Cow Creek Unit</t>
  </si>
  <si>
    <t>Bella Vista WD</t>
  </si>
  <si>
    <t>Cross Valley Canal</t>
  </si>
  <si>
    <t>County of Fresno</t>
  </si>
  <si>
    <t>County of Tulare</t>
  </si>
  <si>
    <t>Hills Valley ID</t>
  </si>
  <si>
    <t>Kern-Tulare WD</t>
  </si>
  <si>
    <t>Lower Tule River ID - CVC</t>
  </si>
  <si>
    <t>Pixley ID</t>
  </si>
  <si>
    <t>Tri-Valley WD</t>
  </si>
  <si>
    <t>Total Cross Valley Canal</t>
  </si>
  <si>
    <t>Delta-Mendota Canal</t>
  </si>
  <si>
    <t>Banta-Carbona ID</t>
  </si>
  <si>
    <t>Byron Bethany ID</t>
  </si>
  <si>
    <t>Del Puerto WD</t>
  </si>
  <si>
    <t>Eagle Field WD</t>
  </si>
  <si>
    <t>Mercy Springs WD</t>
  </si>
  <si>
    <t>Oro Loma WD</t>
  </si>
  <si>
    <t>Pacheco WD - DMC</t>
  </si>
  <si>
    <t>Panoche WD - DMC</t>
  </si>
  <si>
    <t>Patterson WD</t>
  </si>
  <si>
    <t>San Luis WD - DMC</t>
  </si>
  <si>
    <t>West Side ID</t>
  </si>
  <si>
    <t>West Stanislaus ID</t>
  </si>
  <si>
    <t>Total Delta-Mendota Canal</t>
  </si>
  <si>
    <t>Delta-Mendota Pool</t>
  </si>
  <si>
    <t>Coelho Trust</t>
  </si>
  <si>
    <t>Fresno Slough WD</t>
  </si>
  <si>
    <t>James ID</t>
  </si>
  <si>
    <t>Laguna WD</t>
  </si>
  <si>
    <t>Recl Dist #1606</t>
  </si>
  <si>
    <t>Tranquillity ID</t>
  </si>
  <si>
    <t>Tranquillity PUD</t>
  </si>
  <si>
    <t>Westlands WD - DMP</t>
  </si>
  <si>
    <t>Total Delta-Mendota Pool</t>
  </si>
  <si>
    <t>Friant D &amp; R - Class 2</t>
  </si>
  <si>
    <t>Gravelly Ford WD</t>
  </si>
  <si>
    <t>Friant-Kern Canal - Class 1</t>
  </si>
  <si>
    <t>Arvin-Edison WSD</t>
  </si>
  <si>
    <t>Delano-Earlimart ID</t>
  </si>
  <si>
    <t>Exeter ID</t>
  </si>
  <si>
    <t>Garfield WD</t>
  </si>
  <si>
    <t>International WD</t>
  </si>
  <si>
    <t>Ivanhoe ID</t>
  </si>
  <si>
    <t>Kaweah Delta WCD</t>
  </si>
  <si>
    <t>Lewis Creek WD</t>
  </si>
  <si>
    <t>Lindmore ID</t>
  </si>
  <si>
    <t>Lindsay-Strathmore ID</t>
  </si>
  <si>
    <t>Lower Tule River ID - FKC</t>
  </si>
  <si>
    <t>Orange Cove ID</t>
  </si>
  <si>
    <t>Porterville ID</t>
  </si>
  <si>
    <t>Saucelito ID</t>
  </si>
  <si>
    <t>Shafter-Wasco ID</t>
  </si>
  <si>
    <t>So San Joaquin MUD</t>
  </si>
  <si>
    <t>Stone Corral ID</t>
  </si>
  <si>
    <t>Tea Pot Dome WD</t>
  </si>
  <si>
    <t>Terra Bella ID</t>
  </si>
  <si>
    <t>Tri-Valley ID</t>
  </si>
  <si>
    <t>Tulare ID</t>
  </si>
  <si>
    <t>Total Friant-Kern Canal - Class 1</t>
  </si>
  <si>
    <t>Friant-Kern Canal - Class 2</t>
  </si>
  <si>
    <t>Fresno ID</t>
  </si>
  <si>
    <t>Total Friant-Kern Canal - Class 2</t>
  </si>
  <si>
    <t>Hidden Unit</t>
  </si>
  <si>
    <t>Madera ID - HU</t>
  </si>
  <si>
    <t>Madera Canal - Class 1</t>
  </si>
  <si>
    <t>Chowchilla WD - MC</t>
  </si>
  <si>
    <t>Madera ID - MC</t>
  </si>
  <si>
    <t>Total Madera Canal - Class 1</t>
  </si>
  <si>
    <t>Madera Canal - Class 2</t>
  </si>
  <si>
    <t>Total Madera Canal - Class 2</t>
  </si>
  <si>
    <t>New Melones D &amp; R</t>
  </si>
  <si>
    <t>Central San Joaquin WCD</t>
  </si>
  <si>
    <t>Stockton-East  WD</t>
  </si>
  <si>
    <t>Total New Melones DR</t>
  </si>
  <si>
    <t>Sacramento River - Shasta</t>
  </si>
  <si>
    <t>Anderson-Cottonwood ID</t>
  </si>
  <si>
    <t>Daniell, H &amp; B</t>
  </si>
  <si>
    <t>Driscoll Strawberry</t>
  </si>
  <si>
    <t>Gjermann, H</t>
  </si>
  <si>
    <t>Leviathan Inc</t>
  </si>
  <si>
    <t>Redding Rancheria</t>
  </si>
  <si>
    <t xml:space="preserve">Total Sacramento River - Shasta </t>
  </si>
  <si>
    <t>Sacramento River - Willows</t>
  </si>
  <si>
    <t>Anderson, A/et al</t>
  </si>
  <si>
    <t>Anderson, R &amp; J</t>
  </si>
  <si>
    <t>Andreotti, A/et al</t>
  </si>
  <si>
    <t>B &amp; D Family Partnership</t>
  </si>
  <si>
    <t>Baber, J/et al</t>
  </si>
  <si>
    <t>Butler, Diane</t>
  </si>
  <si>
    <t>Butte Creek Farms Inc</t>
  </si>
  <si>
    <t xml:space="preserve">Byrd, Anna &amp; Osborne, J. </t>
  </si>
  <si>
    <t>Cachil Dehe Band of Wintun</t>
  </si>
  <si>
    <t>Canal Farms</t>
  </si>
  <si>
    <t>Carter MWC</t>
  </si>
  <si>
    <t>Charter, Mary (Formerly Beckley, Steven)</t>
  </si>
  <si>
    <t>Churkin, M Jr &amp; C</t>
  </si>
  <si>
    <t>Conaway Consv Grp</t>
  </si>
  <si>
    <t>County of Sacramento</t>
  </si>
  <si>
    <t>Cummings, W</t>
  </si>
  <si>
    <t>Driver, Gary/et al</t>
  </si>
  <si>
    <t>Driver, J &amp; C Trustees</t>
  </si>
  <si>
    <t>Driver, Gregory</t>
  </si>
  <si>
    <t>Driver, W/et al</t>
  </si>
  <si>
    <t xml:space="preserve">Dyer, J &amp; Wing, J </t>
  </si>
  <si>
    <t>Eastside MWC</t>
  </si>
  <si>
    <t>Ehrke, A &amp; B</t>
  </si>
  <si>
    <t>Empire Group, LLC</t>
  </si>
  <si>
    <t>Feather WD</t>
  </si>
  <si>
    <t>Fedora, S/Taylor, W</t>
  </si>
  <si>
    <t>Gillaspy, W</t>
  </si>
  <si>
    <t>Giovannetti, B &amp; M</t>
  </si>
  <si>
    <t>Giusti, R &amp; S</t>
  </si>
  <si>
    <t>Glenn-Colusa ID</t>
  </si>
  <si>
    <t>Green Valley Corp</t>
  </si>
  <si>
    <t>Griffin, J/Prater</t>
  </si>
  <si>
    <t>Hale, J/Marks, A</t>
  </si>
  <si>
    <t>Hatfield, R &amp; B</t>
  </si>
  <si>
    <t>Heidrick &amp; McGinnis Properties</t>
  </si>
  <si>
    <t>Heidrick, M</t>
  </si>
  <si>
    <t>Howald Farms Inc</t>
  </si>
  <si>
    <t>Jaeger, W &amp; P</t>
  </si>
  <si>
    <t>Jansen, P &amp; S</t>
  </si>
  <si>
    <t>Kary, C</t>
  </si>
  <si>
    <t>King, Ben</t>
  </si>
  <si>
    <t>King, L</t>
  </si>
  <si>
    <t>KLSY, LLC</t>
  </si>
  <si>
    <t>Knights Landing Investors</t>
  </si>
  <si>
    <t xml:space="preserve">Knights Landing Properties </t>
  </si>
  <si>
    <t>Lauppe, Joan Johnson, &amp; Warren Lauppe</t>
  </si>
  <si>
    <t>Lauppe, B ET UX</t>
  </si>
  <si>
    <t>Lauppe, Burton &amp; Kathryn</t>
  </si>
  <si>
    <t>Leonard, James</t>
  </si>
  <si>
    <t>Lockett, W &amp; J</t>
  </si>
  <si>
    <t>Lomo CS &amp; Micheli, J</t>
  </si>
  <si>
    <t>Lonon, M</t>
  </si>
  <si>
    <t>M C M Properties</t>
  </si>
  <si>
    <t>Maxwell ID</t>
  </si>
  <si>
    <t>McClatchy Partners, LLC</t>
  </si>
  <si>
    <t>Meridian Farms WC</t>
  </si>
  <si>
    <t>Micke, D &amp; N</t>
  </si>
  <si>
    <t>Morehead, J/et ux</t>
  </si>
  <si>
    <t>Munson, J &amp; D</t>
  </si>
  <si>
    <t>Natomas Basin Conserv</t>
  </si>
  <si>
    <t>Natomas Central MWC</t>
  </si>
  <si>
    <t>Nelson, T &amp; H</t>
  </si>
  <si>
    <t>O'Brien, J &amp; F</t>
  </si>
  <si>
    <t>Odysseus Farms Prtnrshp</t>
  </si>
  <si>
    <t>Oji Brothers Farm Inc</t>
  </si>
  <si>
    <t>Oji, M/et al</t>
  </si>
  <si>
    <t>Pacific Realty Inc (M &amp; T Inc)</t>
  </si>
  <si>
    <t>Pelger MWC</t>
  </si>
  <si>
    <t>Pelger Road 1700, LLC (formerly Cranmore Farms, LLC)</t>
  </si>
  <si>
    <t>Penner, R &amp; L</t>
  </si>
  <si>
    <t>Pleasant Grv-Vrna MWC</t>
  </si>
  <si>
    <t>Princeton-Codora-Glenn ID</t>
  </si>
  <si>
    <t>Provident ID</t>
  </si>
  <si>
    <t>Quad-H-Ranches Inc</t>
  </si>
  <si>
    <t>Recl Dist # 108</t>
  </si>
  <si>
    <t>Recl Dist # 1000</t>
  </si>
  <si>
    <t>Recl Dist #1004</t>
  </si>
  <si>
    <t>Reische, E</t>
  </si>
  <si>
    <t>Reische, L</t>
  </si>
  <si>
    <t>Richter, H Jr/et al</t>
  </si>
  <si>
    <t>River Garden Farms Co</t>
  </si>
  <si>
    <t>Roberts Ditch Irr Co</t>
  </si>
  <si>
    <t>Rubio, E &amp; E</t>
  </si>
  <si>
    <t>Saeed, F</t>
  </si>
  <si>
    <t>Seaver, C</t>
  </si>
  <si>
    <t>Sutter MWC</t>
  </si>
  <si>
    <t xml:space="preserve">Swenson Farms </t>
  </si>
  <si>
    <t>Sycamore MWC</t>
  </si>
  <si>
    <t>T &amp; P Farms</t>
  </si>
  <si>
    <t>Tarke, S</t>
  </si>
  <si>
    <t>Tisdale Irr &amp; Drain Co</t>
  </si>
  <si>
    <t>Van Ruiten Brothers 1415L</t>
  </si>
  <si>
    <t>Van Ruiten Brothers 520XL</t>
  </si>
  <si>
    <t>Van Ruiten Brothers 0880S</t>
  </si>
  <si>
    <t>Van Ruiten Brothers 880XR</t>
  </si>
  <si>
    <t>Wallace, J &amp; J</t>
  </si>
  <si>
    <t>Wallace, K Trust</t>
  </si>
  <si>
    <t>Wisler, J</t>
  </si>
  <si>
    <t>Yockey, W</t>
  </si>
  <si>
    <t>Young, R/et al</t>
  </si>
  <si>
    <t>Total Sacramento River - Willows</t>
  </si>
  <si>
    <t>San Felipe Unit</t>
  </si>
  <si>
    <t>San Benito County WD</t>
  </si>
  <si>
    <t>Santa Clara Valley WD</t>
  </si>
  <si>
    <t>Total San Felipe Unit</t>
  </si>
  <si>
    <t>San Luis Canal - Fresno</t>
  </si>
  <si>
    <t>Westlands WD - SLC</t>
  </si>
  <si>
    <t xml:space="preserve">Westlands DD#2 </t>
  </si>
  <si>
    <t>Total San Luis Canal - Fresno</t>
  </si>
  <si>
    <t>San Luis Canal - Tracy</t>
  </si>
  <si>
    <t>Pacheco WD - SLC</t>
  </si>
  <si>
    <t>Panoche WD - SLC</t>
  </si>
  <si>
    <t>San Luis WD - SLC</t>
  </si>
  <si>
    <t>Total San Luis Canal - Tracy</t>
  </si>
  <si>
    <t>Tehama-Colusa Canal</t>
  </si>
  <si>
    <t>4-M WD</t>
  </si>
  <si>
    <t>Colusa County WD</t>
  </si>
  <si>
    <t>Cortina WD</t>
  </si>
  <si>
    <t>Davis WD - TCC</t>
  </si>
  <si>
    <t>Dunnigan WD</t>
  </si>
  <si>
    <t>Glenn Valley WD</t>
  </si>
  <si>
    <t>Glide WD</t>
  </si>
  <si>
    <t>Holthouse WD</t>
  </si>
  <si>
    <t>Kanawha WD</t>
  </si>
  <si>
    <t>Kirkwood WD</t>
  </si>
  <si>
    <t>La Grande WD</t>
  </si>
  <si>
    <t>Myers-Marsh MWC</t>
  </si>
  <si>
    <t>Orland-Artois WD</t>
  </si>
  <si>
    <t>Westside WD</t>
  </si>
  <si>
    <t>Total Tehama-Colusa Canal</t>
  </si>
  <si>
    <t>Grand Total</t>
  </si>
  <si>
    <t>should agree B-6 Total Costs To Be Allocated As Current Year O&amp;M</t>
  </si>
  <si>
    <t>FOOTNOTES</t>
  </si>
  <si>
    <t>1/Storage (Sch. B-4A)</t>
  </si>
  <si>
    <t>Storage - XO&amp;M (Sch. B-1C)</t>
  </si>
  <si>
    <t>Total Storage</t>
  </si>
  <si>
    <t>2/Direct Cost (Pumping &amp; Other) per Sch. B-6</t>
  </si>
  <si>
    <t>Direct Cost (Pumping &amp; Other) - XO&amp;M per Sch. B-6</t>
  </si>
  <si>
    <t>Total Direct Cost</t>
  </si>
  <si>
    <t>3/Total Costs (Sch. B-6)</t>
  </si>
  <si>
    <t>Settlement Adjustment to Water Marketing (Sch. B-4B)</t>
  </si>
  <si>
    <t xml:space="preserve">Total Costs </t>
  </si>
  <si>
    <t>A
Ref</t>
  </si>
  <si>
    <t>B
Water Marketing
&lt;Sch B-4B&gt;</t>
  </si>
  <si>
    <t>C
Storage 1/
&lt;Sch B-4A + B-1C&gt;</t>
  </si>
  <si>
    <t xml:space="preserve">D
Allocated O&amp;M Expenses
&lt;Sch B-5&gt; </t>
  </si>
  <si>
    <t xml:space="preserve">E2
Direct Costs Pumping and Other 2/
&lt;Sch B-6 + B-1C&gt; </t>
  </si>
  <si>
    <t>F
Total  3/
(B+C+D+E)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</si>
</sst>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/>
      <sz val="14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1"/>
      <name val="Tahoma"/>
      <family val="2"/>
    </font>
    <font>
      <sz val="14"/>
      <color indexed="8"/>
      <name val="Segoe UI"/>
      <family val="2"/>
    </font>
    <font>
      <sz val="12"/>
      <color indexed="8"/>
      <name val="Segoe UI"/>
      <family val="2"/>
    </font>
    <font>
      <sz val="12"/>
      <name val="Segoe UI"/>
      <family val="2"/>
    </font>
    <font>
      <u/>
      <sz val="12"/>
      <color indexed="8"/>
      <name val="Segoe UI"/>
      <family val="2"/>
    </font>
    <font>
      <sz val="11"/>
      <color indexed="8"/>
      <name val="Segoe UI"/>
      <family val="2"/>
    </font>
    <font>
      <b/>
      <sz val="12"/>
      <color indexed="8"/>
      <name val="Segoe U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 style="double">
        <color theme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05">
    <xf numFmtId="0" fontId="0" fillId="0" borderId="0" xfId="0"/>
    <xf numFmtId="44" fontId="2" fillId="0" borderId="0" xfId="0" applyNumberFormat="1" applyFont="1"/>
    <xf numFmtId="44" fontId="2" fillId="0" borderId="0" xfId="1" applyNumberFormat="1" applyFont="1" applyFill="1"/>
    <xf numFmtId="39" fontId="2" fillId="0" borderId="0" xfId="0" applyNumberFormat="1" applyFont="1"/>
    <xf numFmtId="39" fontId="2" fillId="0" borderId="0" xfId="0" applyNumberFormat="1" applyFont="1" applyAlignment="1">
      <alignment horizontal="center"/>
    </xf>
    <xf numFmtId="43" fontId="2" fillId="0" borderId="0" xfId="1" applyFont="1" applyFill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/>
    <xf numFmtId="39" fontId="2" fillId="0" borderId="0" xfId="0" applyNumberFormat="1" applyFont="1" applyProtection="1">
      <protection locked="0"/>
    </xf>
    <xf numFmtId="39" fontId="2" fillId="0" borderId="0" xfId="0" applyNumberFormat="1" applyFont="1" applyAlignment="1">
      <alignment horizontal="centerContinuous"/>
    </xf>
    <xf numFmtId="43" fontId="2" fillId="0" borderId="0" xfId="1" applyFont="1" applyFill="1" applyBorder="1" applyAlignment="1">
      <alignment horizontal="center"/>
    </xf>
    <xf numFmtId="39" fontId="2" fillId="0" borderId="3" xfId="0" applyNumberFormat="1" applyFont="1" applyBorder="1" applyAlignment="1">
      <alignment horizontal="center"/>
    </xf>
    <xf numFmtId="39" fontId="1" fillId="0" borderId="0" xfId="0" applyNumberFormat="1" applyFont="1" applyAlignment="1">
      <alignment horizontal="center"/>
    </xf>
    <xf numFmtId="39" fontId="5" fillId="0" borderId="0" xfId="0" applyNumberFormat="1" applyFont="1"/>
    <xf numFmtId="44" fontId="2" fillId="0" borderId="0" xfId="1" applyNumberFormat="1" applyFont="1" applyFill="1" applyBorder="1"/>
    <xf numFmtId="44" fontId="5" fillId="0" borderId="0" xfId="0" applyNumberFormat="1" applyFont="1"/>
    <xf numFmtId="39" fontId="6" fillId="0" borderId="0" xfId="0" applyNumberFormat="1" applyFont="1"/>
    <xf numFmtId="39" fontId="5" fillId="0" borderId="0" xfId="0" quotePrefix="1" applyNumberFormat="1" applyFont="1"/>
    <xf numFmtId="39" fontId="5" fillId="0" borderId="0" xfId="0" applyNumberFormat="1" applyFont="1" applyAlignment="1" applyProtection="1">
      <alignment horizontal="center"/>
      <protection locked="0"/>
    </xf>
    <xf numFmtId="39" fontId="5" fillId="0" borderId="0" xfId="0" applyNumberFormat="1" applyFont="1" applyAlignment="1">
      <alignment horizontal="center"/>
    </xf>
    <xf numFmtId="43" fontId="5" fillId="0" borderId="0" xfId="1" applyFont="1" applyFill="1" applyBorder="1" applyAlignment="1">
      <alignment horizontal="center"/>
    </xf>
    <xf numFmtId="37" fontId="5" fillId="0" borderId="0" xfId="0" applyNumberFormat="1" applyFont="1" applyAlignment="1">
      <alignment horizontal="center"/>
    </xf>
    <xf numFmtId="37" fontId="5" fillId="0" borderId="0" xfId="0" applyNumberFormat="1" applyFont="1"/>
    <xf numFmtId="39" fontId="5" fillId="0" borderId="0" xfId="0" applyNumberFormat="1" applyFont="1" applyProtection="1">
      <protection locked="0"/>
    </xf>
    <xf numFmtId="44" fontId="5" fillId="0" borderId="0" xfId="2" applyNumberFormat="1" applyFont="1"/>
    <xf numFmtId="43" fontId="5" fillId="0" borderId="0" xfId="1" applyFont="1" applyFill="1" applyAlignment="1" applyProtection="1">
      <alignment horizontal="center"/>
      <protection locked="0"/>
    </xf>
    <xf numFmtId="37" fontId="5" fillId="0" borderId="0" xfId="0" applyNumberFormat="1" applyFont="1" applyAlignment="1" applyProtection="1">
      <alignment horizontal="center"/>
      <protection locked="0"/>
    </xf>
    <xf numFmtId="44" fontId="5" fillId="0" borderId="6" xfId="2" applyNumberFormat="1" applyFont="1" applyBorder="1"/>
    <xf numFmtId="43" fontId="5" fillId="0" borderId="0" xfId="1" applyFont="1" applyFill="1" applyAlignment="1">
      <alignment horizontal="center"/>
    </xf>
    <xf numFmtId="37" fontId="5" fillId="0" borderId="0" xfId="0" applyNumberFormat="1" applyFont="1" applyAlignment="1">
      <alignment horizontal="right"/>
    </xf>
    <xf numFmtId="43" fontId="5" fillId="0" borderId="0" xfId="1" applyFont="1" applyFill="1" applyAlignment="1" applyProtection="1">
      <alignment horizontal="center"/>
    </xf>
    <xf numFmtId="44" fontId="2" fillId="0" borderId="0" xfId="1" applyNumberFormat="1" applyFont="1" applyFill="1" applyBorder="1" applyProtection="1"/>
    <xf numFmtId="43" fontId="2" fillId="0" borderId="0" xfId="1" applyFont="1" applyFill="1" applyAlignment="1" applyProtection="1">
      <alignment horizontal="center"/>
    </xf>
    <xf numFmtId="44" fontId="2" fillId="0" borderId="0" xfId="1" applyNumberFormat="1" applyFont="1" applyFill="1" applyProtection="1"/>
    <xf numFmtId="44" fontId="2" fillId="0" borderId="0" xfId="0" applyNumberFormat="1" applyFont="1" applyAlignment="1">
      <alignment horizontal="right"/>
    </xf>
    <xf numFmtId="44" fontId="2" fillId="0" borderId="0" xfId="0" applyNumberFormat="1" applyFont="1" applyAlignment="1">
      <alignment horizontal="centerContinuous"/>
    </xf>
    <xf numFmtId="44" fontId="2" fillId="0" borderId="0" xfId="1" applyNumberFormat="1" applyFont="1" applyFill="1" applyAlignment="1" applyProtection="1">
      <alignment horizontal="centerContinuous"/>
    </xf>
    <xf numFmtId="39" fontId="2" fillId="0" borderId="0" xfId="0" applyNumberFormat="1" applyFont="1" applyAlignment="1" applyProtection="1">
      <alignment horizontal="centerContinuous"/>
      <protection locked="0"/>
    </xf>
    <xf numFmtId="44" fontId="2" fillId="0" borderId="0" xfId="1" applyNumberFormat="1" applyFont="1" applyFill="1" applyAlignment="1">
      <alignment horizontal="centerContinuous"/>
    </xf>
    <xf numFmtId="44" fontId="5" fillId="0" borderId="0" xfId="0" applyNumberFormat="1" applyFont="1" applyAlignment="1">
      <alignment horizontal="centerContinuous"/>
    </xf>
    <xf numFmtId="39" fontId="4" fillId="0" borderId="0" xfId="0" applyNumberFormat="1" applyFont="1"/>
    <xf numFmtId="39" fontId="7" fillId="0" borderId="0" xfId="0" applyNumberFormat="1" applyFont="1"/>
    <xf numFmtId="39" fontId="2" fillId="0" borderId="0" xfId="0" quotePrefix="1" applyNumberFormat="1" applyFont="1"/>
    <xf numFmtId="44" fontId="2" fillId="0" borderId="0" xfId="0" applyNumberFormat="1" applyFont="1" applyAlignment="1" applyProtection="1">
      <alignment horizontal="centerContinuous"/>
      <protection locked="0"/>
    </xf>
    <xf numFmtId="44" fontId="2" fillId="0" borderId="0" xfId="1" applyNumberFormat="1" applyFont="1" applyFill="1" applyBorder="1" applyAlignment="1" applyProtection="1">
      <alignment horizontal="centerContinuous"/>
    </xf>
    <xf numFmtId="39" fontId="2" fillId="0" borderId="0" xfId="0" applyNumberFormat="1" applyFont="1" applyAlignment="1" applyProtection="1">
      <alignment horizontal="right"/>
      <protection locked="0"/>
    </xf>
    <xf numFmtId="44" fontId="2" fillId="0" borderId="0" xfId="0" applyNumberFormat="1" applyFont="1" applyAlignment="1" applyProtection="1">
      <alignment horizontal="right"/>
      <protection locked="0"/>
    </xf>
    <xf numFmtId="44" fontId="2" fillId="0" borderId="0" xfId="1" applyNumberFormat="1" applyFont="1" applyFill="1" applyBorder="1" applyAlignment="1" applyProtection="1">
      <alignment horizontal="right"/>
      <protection locked="0"/>
    </xf>
    <xf numFmtId="44" fontId="2" fillId="0" borderId="0" xfId="0" applyNumberFormat="1" applyFont="1" applyProtection="1">
      <protection locked="0"/>
    </xf>
    <xf numFmtId="39" fontId="13" fillId="0" borderId="0" xfId="0" applyNumberFormat="1" applyFont="1" applyAlignment="1">
      <alignment wrapText="1"/>
    </xf>
    <xf numFmtId="44" fontId="13" fillId="0" borderId="0" xfId="0" applyNumberFormat="1" applyFont="1"/>
    <xf numFmtId="44" fontId="13" fillId="0" borderId="0" xfId="1" applyNumberFormat="1" applyFont="1" applyFill="1"/>
    <xf numFmtId="39" fontId="13" fillId="0" borderId="0" xfId="0" applyNumberFormat="1" applyFont="1"/>
    <xf numFmtId="39" fontId="13" fillId="0" borderId="0" xfId="0" applyNumberFormat="1" applyFont="1" applyAlignment="1" applyProtection="1">
      <alignment wrapText="1"/>
      <protection locked="0"/>
    </xf>
    <xf numFmtId="39" fontId="13" fillId="0" borderId="0" xfId="0" applyNumberFormat="1" applyFont="1" applyAlignment="1" applyProtection="1">
      <alignment horizontal="left" wrapText="1" indent="3"/>
      <protection locked="0"/>
    </xf>
    <xf numFmtId="44" fontId="14" fillId="0" borderId="0" xfId="0" applyNumberFormat="1" applyFont="1"/>
    <xf numFmtId="44" fontId="14" fillId="0" borderId="0" xfId="1" applyNumberFormat="1" applyFont="1" applyFill="1" applyProtection="1"/>
    <xf numFmtId="39" fontId="14" fillId="0" borderId="0" xfId="0" applyNumberFormat="1" applyFont="1"/>
    <xf numFmtId="44" fontId="14" fillId="0" borderId="0" xfId="0" applyNumberFormat="1" applyFont="1" applyProtection="1">
      <protection locked="0"/>
    </xf>
    <xf numFmtId="39" fontId="14" fillId="0" borderId="0" xfId="0" applyNumberFormat="1" applyFont="1" applyAlignment="1">
      <alignment wrapText="1"/>
    </xf>
    <xf numFmtId="44" fontId="14" fillId="0" borderId="5" xfId="0" applyNumberFormat="1" applyFont="1" applyBorder="1"/>
    <xf numFmtId="44" fontId="14" fillId="0" borderId="5" xfId="1" applyNumberFormat="1" applyFont="1" applyFill="1" applyBorder="1" applyProtection="1"/>
    <xf numFmtId="44" fontId="14" fillId="0" borderId="5" xfId="0" applyNumberFormat="1" applyFont="1" applyBorder="1" applyProtection="1">
      <protection locked="0"/>
    </xf>
    <xf numFmtId="44" fontId="14" fillId="0" borderId="5" xfId="1" applyNumberFormat="1" applyFont="1" applyFill="1" applyBorder="1" applyProtection="1">
      <protection locked="0"/>
    </xf>
    <xf numFmtId="44" fontId="14" fillId="0" borderId="0" xfId="1" applyNumberFormat="1" applyFont="1" applyFill="1" applyBorder="1" applyProtection="1">
      <protection locked="0"/>
    </xf>
    <xf numFmtId="44" fontId="14" fillId="0" borderId="0" xfId="1" applyNumberFormat="1" applyFont="1" applyFill="1" applyProtection="1">
      <protection locked="0"/>
    </xf>
    <xf numFmtId="44" fontId="14" fillId="0" borderId="0" xfId="1" applyNumberFormat="1" applyFont="1" applyFill="1" applyBorder="1" applyProtection="1"/>
    <xf numFmtId="44" fontId="14" fillId="0" borderId="0" xfId="1" applyNumberFormat="1" applyFont="1" applyFill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wrapText="1"/>
    </xf>
    <xf numFmtId="44" fontId="14" fillId="0" borderId="4" xfId="0" applyNumberFormat="1" applyFont="1" applyBorder="1"/>
    <xf numFmtId="44" fontId="14" fillId="0" borderId="4" xfId="1" applyNumberFormat="1" applyFont="1" applyFill="1" applyBorder="1" applyProtection="1"/>
    <xf numFmtId="44" fontId="13" fillId="0" borderId="0" xfId="1" applyNumberFormat="1" applyFont="1" applyFill="1" applyBorder="1" applyProtection="1"/>
    <xf numFmtId="0" fontId="16" fillId="0" borderId="0" xfId="0" applyFont="1" applyProtection="1">
      <protection locked="0"/>
    </xf>
    <xf numFmtId="39" fontId="14" fillId="0" borderId="0" xfId="0" applyNumberFormat="1" applyFont="1" applyProtection="1">
      <protection locked="0"/>
    </xf>
    <xf numFmtId="44" fontId="13" fillId="0" borderId="0" xfId="1" applyNumberFormat="1" applyFont="1" applyFill="1" applyProtection="1"/>
    <xf numFmtId="0" fontId="14" fillId="0" borderId="0" xfId="0" quotePrefix="1" applyFont="1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44" fontId="14" fillId="0" borderId="7" xfId="0" applyNumberFormat="1" applyFont="1" applyBorder="1"/>
    <xf numFmtId="0" fontId="14" fillId="0" borderId="0" xfId="0" quotePrefix="1" applyFont="1" applyAlignment="1">
      <alignment wrapText="1"/>
    </xf>
    <xf numFmtId="44" fontId="13" fillId="0" borderId="0" xfId="0" applyNumberFormat="1" applyFont="1" applyAlignment="1">
      <alignment horizontal="right"/>
    </xf>
    <xf numFmtId="39" fontId="14" fillId="0" borderId="0" xfId="0" quotePrefix="1" applyNumberFormat="1" applyFont="1" applyAlignment="1">
      <alignment wrapText="1"/>
    </xf>
    <xf numFmtId="44" fontId="17" fillId="0" borderId="0" xfId="0" applyNumberFormat="1" applyFont="1"/>
    <xf numFmtId="44" fontId="17" fillId="0" borderId="0" xfId="1" applyNumberFormat="1" applyFont="1" applyFill="1" applyProtection="1"/>
    <xf numFmtId="44" fontId="17" fillId="0" borderId="0" xfId="0" applyNumberFormat="1" applyFont="1" applyAlignment="1">
      <alignment horizontal="right"/>
    </xf>
    <xf numFmtId="39" fontId="13" fillId="0" borderId="1" xfId="0" applyNumberFormat="1" applyFont="1" applyBorder="1" applyAlignment="1">
      <alignment horizontal="left" wrapText="1"/>
    </xf>
    <xf numFmtId="44" fontId="13" fillId="0" borderId="1" xfId="0" applyNumberFormat="1" applyFont="1" applyBorder="1" applyAlignment="1">
      <alignment horizontal="left" wrapText="1"/>
    </xf>
    <xf numFmtId="44" fontId="13" fillId="0" borderId="1" xfId="1" applyNumberFormat="1" applyFont="1" applyFill="1" applyBorder="1" applyAlignment="1">
      <alignment horizontal="left" wrapText="1"/>
    </xf>
    <xf numFmtId="44" fontId="13" fillId="0" borderId="1" xfId="1" applyNumberFormat="1" applyFont="1" applyFill="1" applyBorder="1" applyAlignment="1">
      <alignment horizontal="left"/>
    </xf>
    <xf numFmtId="44" fontId="13" fillId="0" borderId="2" xfId="0" applyNumberFormat="1" applyFont="1" applyBorder="1" applyAlignment="1">
      <alignment horizontal="left" wrapText="1"/>
    </xf>
    <xf numFmtId="39" fontId="18" fillId="0" borderId="0" xfId="0" applyNumberFormat="1" applyFont="1"/>
    <xf numFmtId="39" fontId="0" fillId="0" borderId="0" xfId="0" applyNumberFormat="1" applyFont="1" applyAlignment="1">
      <alignment horizontal="center"/>
    </xf>
    <xf numFmtId="39" fontId="18" fillId="0" borderId="0" xfId="0" applyNumberFormat="1" applyFont="1" applyAlignment="1">
      <alignment wrapText="1"/>
    </xf>
    <xf numFmtId="44" fontId="14" fillId="0" borderId="0" xfId="0" applyNumberFormat="1" applyFont="1" applyAlignment="1">
      <alignment wrapText="1"/>
    </xf>
    <xf numFmtId="44" fontId="14" fillId="0" borderId="0" xfId="0" applyNumberFormat="1" applyFont="1" applyAlignment="1" applyProtection="1">
      <alignment wrapText="1"/>
      <protection locked="0"/>
    </xf>
    <xf numFmtId="44" fontId="14" fillId="0" borderId="0" xfId="1" applyNumberFormat="1" applyFont="1" applyFill="1" applyAlignment="1" applyProtection="1">
      <alignment wrapText="1"/>
    </xf>
    <xf numFmtId="39" fontId="5" fillId="0" borderId="0" xfId="0" applyNumberFormat="1" applyFont="1" applyAlignment="1" applyProtection="1">
      <alignment wrapText="1"/>
      <protection locked="0"/>
    </xf>
    <xf numFmtId="39" fontId="5" fillId="0" borderId="0" xfId="0" applyNumberFormat="1" applyFont="1" applyAlignment="1">
      <alignment wrapText="1"/>
    </xf>
    <xf numFmtId="44" fontId="5" fillId="0" borderId="0" xfId="2" applyNumberFormat="1" applyFont="1" applyAlignment="1">
      <alignment wrapText="1"/>
    </xf>
    <xf numFmtId="39" fontId="5" fillId="0" borderId="0" xfId="0" applyNumberFormat="1" applyFont="1" applyAlignment="1" applyProtection="1">
      <alignment horizontal="center" wrapText="1"/>
      <protection locked="0"/>
    </xf>
    <xf numFmtId="43" fontId="5" fillId="0" borderId="0" xfId="1" applyFont="1" applyFill="1" applyAlignment="1" applyProtection="1">
      <alignment horizontal="center" wrapText="1"/>
      <protection locked="0"/>
    </xf>
    <xf numFmtId="37" fontId="5" fillId="0" borderId="0" xfId="0" applyNumberFormat="1" applyFont="1" applyAlignment="1" applyProtection="1">
      <alignment horizontal="center" wrapText="1"/>
      <protection locked="0"/>
    </xf>
    <xf numFmtId="37" fontId="5" fillId="0" borderId="0" xfId="0" applyNumberFormat="1" applyFont="1" applyAlignment="1">
      <alignment wrapText="1"/>
    </xf>
    <xf numFmtId="39" fontId="1" fillId="0" borderId="0" xfId="0" applyNumberFormat="1" applyFont="1" applyAlignment="1">
      <alignment horizontal="center" wrapText="1"/>
    </xf>
  </cellXfs>
  <cellStyles count="3">
    <cellStyle name="Comma" xfId="1" builtinId="3"/>
    <cellStyle name="Normal" xfId="0" builtinId="0"/>
    <cellStyle name="Normal 10 2" xfId="2" xr:uid="{35BC5D97-AE1C-4D64-A147-2EA6620F38EC}"/>
  </cellStyles>
  <dxfs count="11">
    <dxf>
      <font>
        <strike val="0"/>
        <outline val="0"/>
        <shadow val="0"/>
        <vertAlign val="baseline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Segoe UI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Segoe UI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name val="Segoe UI"/>
        <family val="2"/>
        <scheme val="none"/>
      </font>
    </dxf>
    <dxf>
      <font>
        <strike val="0"/>
        <outline val="0"/>
        <shadow val="0"/>
        <vertAlign val="baseline"/>
        <name val="Segoe UI"/>
        <family val="2"/>
        <scheme val="none"/>
      </font>
    </dxf>
    <dxf>
      <font>
        <strike val="0"/>
        <outline val="0"/>
        <shadow val="0"/>
        <vertAlign val="baseline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7" formatCode="#,##0.00_);\(#,##0.00\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double">
          <color indexed="8"/>
        </top>
      </border>
    </dxf>
    <dxf>
      <font>
        <strike val="0"/>
        <outline val="0"/>
        <shadow val="0"/>
        <vertAlign val="baseline"/>
        <name val="Segoe UI"/>
        <family val="2"/>
        <scheme val="none"/>
      </font>
    </dxf>
    <dxf>
      <border outline="0">
        <bottom style="double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Segoe UI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imspp-my.sharepoint.com/personal/thawkins_usbr_gov/Documents/Desktop/508%20Project/508%20Project/IRR%202021%20Sch%20B-1A%20F.Z25%20WITH%20TAB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(2)"/>
      <sheetName val="INFORMATION"/>
      <sheetName val="Flow Chart"/>
      <sheetName val="MANUAL INPUT"/>
      <sheetName val="Macro Input"/>
      <sheetName val="OUTPUT"/>
      <sheetName val="Footnote"/>
    </sheetNames>
    <sheetDataSet>
      <sheetData sheetId="0"/>
      <sheetData sheetId="1">
        <row r="1">
          <cell r="A1" t="str">
            <v>IRR 2021 Sch B-1A F.Z25.xlsm</v>
          </cell>
        </row>
        <row r="2">
          <cell r="A2" t="str">
            <v>08/09/2022</v>
          </cell>
        </row>
      </sheetData>
      <sheetData sheetId="2"/>
      <sheetData sheetId="3"/>
      <sheetData sheetId="4">
        <row r="17">
          <cell r="E17">
            <v>-50.590312955626551</v>
          </cell>
          <cell r="J17">
            <v>0</v>
          </cell>
          <cell r="R17">
            <v>0</v>
          </cell>
          <cell r="Y17">
            <v>0</v>
          </cell>
        </row>
        <row r="18">
          <cell r="E18">
            <v>1492.228230792929</v>
          </cell>
          <cell r="J18">
            <v>2745.1853395404137</v>
          </cell>
          <cell r="R18">
            <v>114.39326593439732</v>
          </cell>
          <cell r="Y18">
            <v>-87.705982070480886</v>
          </cell>
        </row>
        <row r="23">
          <cell r="E23">
            <v>548359.25354404445</v>
          </cell>
          <cell r="J23">
            <v>583048.21370617056</v>
          </cell>
          <cell r="R23">
            <v>24295.914888721552</v>
          </cell>
          <cell r="Y23">
            <v>-18627.819200761282</v>
          </cell>
        </row>
        <row r="27">
          <cell r="E27">
            <v>7652.2613202398315</v>
          </cell>
          <cell r="J27">
            <v>17029.866575328662</v>
          </cell>
          <cell r="R27">
            <v>709.64318070807542</v>
          </cell>
          <cell r="Y27">
            <v>-544.08755248871921</v>
          </cell>
        </row>
        <row r="31">
          <cell r="E31">
            <v>-13703.754024614567</v>
          </cell>
          <cell r="J31">
            <v>0</v>
          </cell>
          <cell r="R31">
            <v>0</v>
          </cell>
          <cell r="T31">
            <v>0</v>
          </cell>
          <cell r="Y31">
            <v>0</v>
          </cell>
        </row>
        <row r="35">
          <cell r="E35">
            <v>3551.1638961922945</v>
          </cell>
          <cell r="J35">
            <v>27208.916639626121</v>
          </cell>
          <cell r="M35">
            <v>20120.560000000001</v>
          </cell>
          <cell r="R35">
            <v>1133.8093614736727</v>
          </cell>
          <cell r="T35">
            <v>825.82249999999999</v>
          </cell>
          <cell r="Y35">
            <v>23088.76337063099</v>
          </cell>
        </row>
        <row r="36">
          <cell r="E36">
            <v>-4525.9670716204546</v>
          </cell>
          <cell r="J36">
            <v>461.57983584567154</v>
          </cell>
          <cell r="R36">
            <v>19.234265953571231</v>
          </cell>
          <cell r="T36">
            <v>19.8187</v>
          </cell>
          <cell r="Y36">
            <v>609.30257646622533</v>
          </cell>
        </row>
        <row r="37">
          <cell r="E37">
            <v>-5899.8419875133368</v>
          </cell>
          <cell r="J37">
            <v>485.87351141463591</v>
          </cell>
          <cell r="R37">
            <v>20.246595740601293</v>
          </cell>
          <cell r="Y37">
            <v>-15.523182667071902</v>
          </cell>
        </row>
        <row r="38">
          <cell r="T38">
            <v>845.64120000000003</v>
          </cell>
        </row>
        <row r="40">
          <cell r="M40">
            <v>14201.98</v>
          </cell>
        </row>
        <row r="42">
          <cell r="E42">
            <v>-584.39112747914987</v>
          </cell>
          <cell r="J42">
            <v>15402.190312066657</v>
          </cell>
          <cell r="R42">
            <v>641.81708497706109</v>
          </cell>
          <cell r="T42">
            <v>4727.3235000000004</v>
          </cell>
          <cell r="Y42">
            <v>22081.52167078001</v>
          </cell>
        </row>
        <row r="44">
          <cell r="M44">
            <v>34322.54</v>
          </cell>
        </row>
        <row r="46">
          <cell r="E46">
            <v>-2198.5373167722528</v>
          </cell>
          <cell r="J46">
            <v>0</v>
          </cell>
          <cell r="R46">
            <v>0</v>
          </cell>
          <cell r="T46">
            <v>0</v>
          </cell>
          <cell r="Y46">
            <v>0</v>
          </cell>
        </row>
        <row r="47">
          <cell r="E47">
            <v>-3425.1986271788978</v>
          </cell>
          <cell r="J47">
            <v>0</v>
          </cell>
          <cell r="R47">
            <v>0</v>
          </cell>
          <cell r="T47">
            <v>0</v>
          </cell>
          <cell r="Y47">
            <v>0</v>
          </cell>
        </row>
        <row r="48">
          <cell r="E48">
            <v>-2358.87344282914</v>
          </cell>
          <cell r="J48">
            <v>0</v>
          </cell>
          <cell r="R48">
            <v>0</v>
          </cell>
          <cell r="T48">
            <v>0</v>
          </cell>
          <cell r="Y48">
            <v>0</v>
          </cell>
        </row>
        <row r="49">
          <cell r="E49">
            <v>-24799.245904257161</v>
          </cell>
          <cell r="J49">
            <v>16495.405712776101</v>
          </cell>
          <cell r="R49">
            <v>687.3719253934139</v>
          </cell>
          <cell r="T49">
            <v>259.68145315999999</v>
          </cell>
          <cell r="Y49">
            <v>-6227.6875526988524</v>
          </cell>
        </row>
        <row r="50">
          <cell r="E50">
            <v>-25169.371249133939</v>
          </cell>
          <cell r="J50">
            <v>0</v>
          </cell>
          <cell r="R50">
            <v>0</v>
          </cell>
          <cell r="T50">
            <v>0</v>
          </cell>
          <cell r="Y50">
            <v>0</v>
          </cell>
        </row>
        <row r="51">
          <cell r="E51">
            <v>-25423.616876746339</v>
          </cell>
          <cell r="J51">
            <v>0</v>
          </cell>
          <cell r="R51">
            <v>0</v>
          </cell>
          <cell r="T51">
            <v>0</v>
          </cell>
          <cell r="Y51">
            <v>0</v>
          </cell>
        </row>
        <row r="52">
          <cell r="E52">
            <v>-850.63450503710408</v>
          </cell>
          <cell r="J52">
            <v>0</v>
          </cell>
          <cell r="R52">
            <v>0</v>
          </cell>
          <cell r="T52">
            <v>0</v>
          </cell>
          <cell r="Y52">
            <v>0</v>
          </cell>
        </row>
        <row r="53">
          <cell r="T53">
            <v>259.68145315999999</v>
          </cell>
        </row>
        <row r="57">
          <cell r="E57">
            <v>31197.804279785651</v>
          </cell>
          <cell r="J57">
            <v>47955.715577324474</v>
          </cell>
          <cell r="R57">
            <v>1998.3389995973478</v>
          </cell>
          <cell r="Y57">
            <v>-1532.138129262358</v>
          </cell>
        </row>
        <row r="58">
          <cell r="E58">
            <v>37773.116498699186</v>
          </cell>
          <cell r="J58">
            <v>55292.405599805657</v>
          </cell>
          <cell r="R58">
            <v>2304.0625952804276</v>
          </cell>
          <cell r="Y58">
            <v>-1766.5381875389835</v>
          </cell>
        </row>
        <row r="59">
          <cell r="E59">
            <v>331537.72623905865</v>
          </cell>
          <cell r="J59">
            <v>468163.42193048139</v>
          </cell>
          <cell r="R59">
            <v>19508.607325856377</v>
          </cell>
          <cell r="Y59">
            <v>-14957.362659077866</v>
          </cell>
        </row>
        <row r="60">
          <cell r="E60">
            <v>4592.2102114324261</v>
          </cell>
          <cell r="J60">
            <v>9644.5892017272217</v>
          </cell>
          <cell r="R60">
            <v>401.89492545093572</v>
          </cell>
          <cell r="Y60">
            <v>-308.13517594606412</v>
          </cell>
        </row>
        <row r="61">
          <cell r="E61">
            <v>-1055.201547674337</v>
          </cell>
          <cell r="J61">
            <v>1773.4383166934676</v>
          </cell>
          <cell r="R61">
            <v>73.900074453194719</v>
          </cell>
          <cell r="Y61">
            <v>-56.659616735772396</v>
          </cell>
        </row>
        <row r="62">
          <cell r="E62">
            <v>-550.00952231073961</v>
          </cell>
          <cell r="J62">
            <v>24.293675568964343</v>
          </cell>
          <cell r="R62">
            <v>1.0123297870300647</v>
          </cell>
          <cell r="Y62">
            <v>-0.77615913329712671</v>
          </cell>
        </row>
        <row r="63">
          <cell r="E63">
            <v>-1767.9973891378413</v>
          </cell>
          <cell r="J63">
            <v>0</v>
          </cell>
          <cell r="R63">
            <v>0</v>
          </cell>
          <cell r="Y63">
            <v>0</v>
          </cell>
        </row>
        <row r="64">
          <cell r="E64">
            <v>63293.04745695147</v>
          </cell>
          <cell r="J64">
            <v>61803.110652853691</v>
          </cell>
          <cell r="R64">
            <v>2575.3669782044849</v>
          </cell>
          <cell r="Y64">
            <v>-1974.5488352806833</v>
          </cell>
        </row>
        <row r="65">
          <cell r="E65">
            <v>22512.501649575701</v>
          </cell>
          <cell r="J65">
            <v>39307.167074030833</v>
          </cell>
          <cell r="R65">
            <v>1637.9495954146446</v>
          </cell>
          <cell r="Y65">
            <v>-1255.8254777848642</v>
          </cell>
        </row>
        <row r="66">
          <cell r="E66">
            <v>65263.0209435785</v>
          </cell>
          <cell r="J66">
            <v>91732.918956433597</v>
          </cell>
          <cell r="R66">
            <v>3822.5572758255248</v>
          </cell>
          <cell r="Y66">
            <v>-2930.7768875863171</v>
          </cell>
        </row>
        <row r="67">
          <cell r="E67">
            <v>-215.12376644970664</v>
          </cell>
          <cell r="J67">
            <v>2235.0181525391395</v>
          </cell>
          <cell r="R67">
            <v>93.134340406765958</v>
          </cell>
          <cell r="Y67">
            <v>-71.406640269547182</v>
          </cell>
        </row>
        <row r="68">
          <cell r="E68">
            <v>68433.842534773983</v>
          </cell>
          <cell r="J68">
            <v>116075.18187867447</v>
          </cell>
          <cell r="R68">
            <v>4836.9117224296488</v>
          </cell>
          <cell r="Y68">
            <v>-3708.4883392183642</v>
          </cell>
        </row>
        <row r="73">
          <cell r="E73">
            <v>-3703.2190325131523</v>
          </cell>
          <cell r="J73">
            <v>0</v>
          </cell>
          <cell r="R73">
            <v>0</v>
          </cell>
          <cell r="Y73">
            <v>0</v>
          </cell>
        </row>
        <row r="74">
          <cell r="E74">
            <v>1783.4848825223062</v>
          </cell>
          <cell r="J74">
            <v>6194.887270633817</v>
          </cell>
          <cell r="R74">
            <v>258.1440956926665</v>
          </cell>
          <cell r="Y74">
            <v>-197.92057900827248</v>
          </cell>
        </row>
        <row r="75">
          <cell r="E75">
            <v>19702.62364365143</v>
          </cell>
          <cell r="J75">
            <v>58790.694882036987</v>
          </cell>
          <cell r="R75">
            <v>2449.8380846127566</v>
          </cell>
          <cell r="Y75">
            <v>-1878.3051027433694</v>
          </cell>
        </row>
        <row r="76">
          <cell r="E76">
            <v>-862.17081407080286</v>
          </cell>
          <cell r="J76">
            <v>0</v>
          </cell>
          <cell r="R76">
            <v>0</v>
          </cell>
          <cell r="Y76">
            <v>0</v>
          </cell>
        </row>
        <row r="77">
          <cell r="E77">
            <v>-189.76880182093365</v>
          </cell>
          <cell r="J77">
            <v>0</v>
          </cell>
          <cell r="R77">
            <v>0</v>
          </cell>
          <cell r="Y77">
            <v>0</v>
          </cell>
        </row>
        <row r="78">
          <cell r="E78">
            <v>-14107.072208950636</v>
          </cell>
          <cell r="J78">
            <v>0</v>
          </cell>
          <cell r="R78">
            <v>0</v>
          </cell>
          <cell r="Y78">
            <v>0</v>
          </cell>
        </row>
        <row r="79">
          <cell r="E79">
            <v>284.29240477577969</v>
          </cell>
          <cell r="J79">
            <v>340.11145800084978</v>
          </cell>
          <cell r="R79">
            <v>14.172617018420906</v>
          </cell>
          <cell r="Y79">
            <v>-10.86622786728914</v>
          </cell>
        </row>
        <row r="80">
          <cell r="E80">
            <v>-13884.992457079601</v>
          </cell>
          <cell r="J80">
            <v>0</v>
          </cell>
          <cell r="R80">
            <v>0</v>
          </cell>
          <cell r="Y80">
            <v>0</v>
          </cell>
        </row>
        <row r="85">
          <cell r="E85">
            <v>-9199.5159006649756</v>
          </cell>
          <cell r="J85">
            <v>0</v>
          </cell>
          <cell r="R85">
            <v>0</v>
          </cell>
        </row>
        <row r="89">
          <cell r="E89">
            <v>81587.774859771511</v>
          </cell>
          <cell r="J89">
            <v>149041.69962864002</v>
          </cell>
          <cell r="R89">
            <v>6210.6432434294466</v>
          </cell>
          <cell r="Y89">
            <v>-4761.7362831946084</v>
          </cell>
        </row>
        <row r="90">
          <cell r="E90">
            <v>522063.68166894687</v>
          </cell>
          <cell r="J90">
            <v>685810.46137188596</v>
          </cell>
          <cell r="R90">
            <v>28578.069887858728</v>
          </cell>
          <cell r="Y90">
            <v>-21910.972334895552</v>
          </cell>
        </row>
        <row r="91">
          <cell r="E91">
            <v>76861.791066607984</v>
          </cell>
          <cell r="J91">
            <v>93117.658463988279</v>
          </cell>
          <cell r="R91">
            <v>3880.2600736862382</v>
          </cell>
          <cell r="Y91">
            <v>-2975.0179581882057</v>
          </cell>
        </row>
        <row r="92">
          <cell r="E92">
            <v>-761.74775181053246</v>
          </cell>
          <cell r="J92">
            <v>4542.9173317851719</v>
          </cell>
          <cell r="R92">
            <v>189.30567017462212</v>
          </cell>
          <cell r="Y92">
            <v>-145.14175793898573</v>
          </cell>
        </row>
        <row r="93">
          <cell r="E93">
            <v>6227.953377672332</v>
          </cell>
          <cell r="J93">
            <v>6559.2924041859569</v>
          </cell>
          <cell r="R93">
            <v>273.32904249811747</v>
          </cell>
          <cell r="Y93">
            <v>-209.56296600829407</v>
          </cell>
        </row>
        <row r="94">
          <cell r="E94">
            <v>5453.8734594551042</v>
          </cell>
          <cell r="J94">
            <v>7215.2216446186922</v>
          </cell>
          <cell r="R94">
            <v>300.66194674792922</v>
          </cell>
          <cell r="Y94">
            <v>-230.51926260957521</v>
          </cell>
        </row>
        <row r="95">
          <cell r="E95">
            <v>58748.964319866063</v>
          </cell>
          <cell r="J95">
            <v>68022.291599056465</v>
          </cell>
          <cell r="R95">
            <v>2834.5234036841812</v>
          </cell>
          <cell r="Y95">
            <v>-2173.2455734222531</v>
          </cell>
        </row>
        <row r="96">
          <cell r="E96">
            <v>-691.88259043202493</v>
          </cell>
          <cell r="J96">
            <v>0</v>
          </cell>
          <cell r="R96">
            <v>0</v>
          </cell>
          <cell r="Y96">
            <v>0</v>
          </cell>
        </row>
        <row r="97">
          <cell r="E97">
            <v>2436.8726362084089</v>
          </cell>
          <cell r="J97">
            <v>4105.6311715084639</v>
          </cell>
          <cell r="R97">
            <v>171.08373400808094</v>
          </cell>
          <cell r="Y97">
            <v>-131.17089353850807</v>
          </cell>
        </row>
        <row r="98">
          <cell r="E98">
            <v>171517.53395672789</v>
          </cell>
          <cell r="J98">
            <v>221145.32872363599</v>
          </cell>
          <cell r="R98">
            <v>9215.2380513346798</v>
          </cell>
          <cell r="Y98">
            <v>-7065.3765910220727</v>
          </cell>
        </row>
        <row r="99">
          <cell r="E99">
            <v>216159.32806022646</v>
          </cell>
          <cell r="J99">
            <v>256079.63419486443</v>
          </cell>
          <cell r="R99">
            <v>10670.968285083913</v>
          </cell>
          <cell r="Y99">
            <v>-8181.4934248010313</v>
          </cell>
        </row>
        <row r="100">
          <cell r="E100">
            <v>244173.58976462903</v>
          </cell>
          <cell r="J100">
            <v>337074.74854887906</v>
          </cell>
          <cell r="R100">
            <v>14046.075795042147</v>
          </cell>
          <cell r="Y100">
            <v>-10769.207975440091</v>
          </cell>
        </row>
        <row r="101">
          <cell r="E101">
            <v>180593.03622142412</v>
          </cell>
          <cell r="J101">
            <v>239632.81583324392</v>
          </cell>
          <cell r="R101">
            <v>9985.6210192645594</v>
          </cell>
          <cell r="Y101">
            <v>-7656.0336915131375</v>
          </cell>
        </row>
        <row r="102">
          <cell r="E102">
            <v>47965.093662623782</v>
          </cell>
          <cell r="J102">
            <v>72419.446877427865</v>
          </cell>
          <cell r="R102">
            <v>3017.7550951366229</v>
          </cell>
          <cell r="Y102">
            <v>-2313.7303765614561</v>
          </cell>
        </row>
        <row r="103">
          <cell r="E103">
            <v>-13766.725711574276</v>
          </cell>
          <cell r="J103">
            <v>21524.196555993578</v>
          </cell>
          <cell r="R103">
            <v>896.92419130863743</v>
          </cell>
          <cell r="Y103">
            <v>-687.67699216167534</v>
          </cell>
        </row>
        <row r="104">
          <cell r="E104">
            <v>320236.24113448523</v>
          </cell>
          <cell r="J104">
            <v>392488.62252654717</v>
          </cell>
          <cell r="R104">
            <v>16355.200039257725</v>
          </cell>
          <cell r="Y104">
            <v>-12539.626958646124</v>
          </cell>
        </row>
        <row r="105">
          <cell r="E105">
            <v>789162.95000437822</v>
          </cell>
          <cell r="J105">
            <v>927654.00168210024</v>
          </cell>
          <cell r="R105">
            <v>38655.812917743024</v>
          </cell>
          <cell r="Y105">
            <v>-29637.636507544939</v>
          </cell>
        </row>
        <row r="106">
          <cell r="E106">
            <v>25367.412410247289</v>
          </cell>
          <cell r="J106">
            <v>41177.780093000161</v>
          </cell>
          <cell r="R106">
            <v>1715.8989890159596</v>
          </cell>
          <cell r="Y106">
            <v>-1315.5897310538251</v>
          </cell>
        </row>
        <row r="107">
          <cell r="E107">
            <v>70244.460772105347</v>
          </cell>
          <cell r="J107">
            <v>80242.010411306008</v>
          </cell>
          <cell r="R107">
            <v>3343.7252865603036</v>
          </cell>
          <cell r="Y107">
            <v>-2563.6536175045885</v>
          </cell>
        </row>
        <row r="108">
          <cell r="E108">
            <v>93656.837201002549</v>
          </cell>
          <cell r="J108">
            <v>137064.91757209782</v>
          </cell>
          <cell r="R108">
            <v>5711.5646584236256</v>
          </cell>
          <cell r="Y108">
            <v>-4379.0898304458087</v>
          </cell>
        </row>
        <row r="109">
          <cell r="E109">
            <v>2560.1700497773541</v>
          </cell>
          <cell r="J109">
            <v>2575.1296105399888</v>
          </cell>
          <cell r="R109">
            <v>107.30695742518687</v>
          </cell>
          <cell r="Y109">
            <v>-82.272868136836308</v>
          </cell>
        </row>
        <row r="110">
          <cell r="E110">
            <v>140801.90226279959</v>
          </cell>
          <cell r="J110">
            <v>189709.31253463894</v>
          </cell>
          <cell r="R110">
            <v>7905.283306917775</v>
          </cell>
          <cell r="Y110">
            <v>-6061.0266724475005</v>
          </cell>
        </row>
        <row r="115">
          <cell r="E115">
            <v>-161613.37187727922</v>
          </cell>
          <cell r="J115">
            <v>0</v>
          </cell>
          <cell r="R115">
            <v>0</v>
          </cell>
        </row>
        <row r="116">
          <cell r="E116">
            <v>-49632.793502857152</v>
          </cell>
          <cell r="J116">
            <v>0</v>
          </cell>
          <cell r="R116">
            <v>0</v>
          </cell>
        </row>
        <row r="117">
          <cell r="E117">
            <v>-8974.5172537013932</v>
          </cell>
          <cell r="J117">
            <v>0</v>
          </cell>
          <cell r="R117">
            <v>0</v>
          </cell>
        </row>
        <row r="118">
          <cell r="E118">
            <v>-27063.722558241479</v>
          </cell>
          <cell r="J118">
            <v>0</v>
          </cell>
          <cell r="R118">
            <v>0</v>
          </cell>
        </row>
        <row r="119">
          <cell r="E119">
            <v>-374.40814336035402</v>
          </cell>
          <cell r="J119">
            <v>0</v>
          </cell>
          <cell r="R119">
            <v>0</v>
          </cell>
        </row>
        <row r="120">
          <cell r="E120">
            <v>-2275.2642171965795</v>
          </cell>
          <cell r="J120">
            <v>0</v>
          </cell>
          <cell r="R120">
            <v>0</v>
          </cell>
        </row>
        <row r="121">
          <cell r="E121">
            <v>-1547.8964508384645</v>
          </cell>
          <cell r="J121">
            <v>0</v>
          </cell>
          <cell r="R121">
            <v>0</v>
          </cell>
        </row>
        <row r="122">
          <cell r="E122">
            <v>-13683.078034128113</v>
          </cell>
          <cell r="J122">
            <v>0</v>
          </cell>
          <cell r="R122">
            <v>0</v>
          </cell>
        </row>
        <row r="123">
          <cell r="E123">
            <v>-141427.08842455092</v>
          </cell>
          <cell r="J123">
            <v>0</v>
          </cell>
          <cell r="R123">
            <v>0</v>
          </cell>
        </row>
        <row r="124">
          <cell r="E124">
            <v>-19962.612990076363</v>
          </cell>
          <cell r="J124">
            <v>0</v>
          </cell>
          <cell r="R124">
            <v>0</v>
          </cell>
        </row>
        <row r="125">
          <cell r="E125">
            <v>-18904.01806125477</v>
          </cell>
          <cell r="J125">
            <v>0</v>
          </cell>
          <cell r="R125">
            <v>0</v>
          </cell>
        </row>
        <row r="126">
          <cell r="E126">
            <v>-26071.999109781715</v>
          </cell>
          <cell r="J126">
            <v>0</v>
          </cell>
          <cell r="R126">
            <v>0</v>
          </cell>
        </row>
        <row r="127">
          <cell r="E127">
            <v>53388.577769783289</v>
          </cell>
          <cell r="J127">
            <v>0</v>
          </cell>
          <cell r="R127">
            <v>0</v>
          </cell>
        </row>
        <row r="128">
          <cell r="E128">
            <v>-71154.74129863242</v>
          </cell>
          <cell r="J128">
            <v>0</v>
          </cell>
          <cell r="R128">
            <v>0</v>
          </cell>
        </row>
        <row r="133">
          <cell r="E133">
            <v>548359.25354404445</v>
          </cell>
          <cell r="J133">
            <v>583048.21370617056</v>
          </cell>
          <cell r="R133">
            <v>24295.914888721552</v>
          </cell>
          <cell r="Y133">
            <v>-18627.819200761282</v>
          </cell>
        </row>
        <row r="137">
          <cell r="E137">
            <v>166974.5977949558</v>
          </cell>
          <cell r="J137">
            <v>252605.63858820204</v>
          </cell>
          <cell r="R137">
            <v>10526.205125538614</v>
          </cell>
          <cell r="Y137">
            <v>-8070.5026687299423</v>
          </cell>
        </row>
        <row r="138">
          <cell r="E138">
            <v>405415.20971182943</v>
          </cell>
          <cell r="J138">
            <v>531448.44679318322</v>
          </cell>
          <cell r="R138">
            <v>22145.726421069696</v>
          </cell>
          <cell r="Y138">
            <v>-16979.257201494191</v>
          </cell>
        </row>
        <row r="143">
          <cell r="E143">
            <v>-77835.169492830697</v>
          </cell>
          <cell r="J143">
            <v>0</v>
          </cell>
          <cell r="R143">
            <v>0</v>
          </cell>
        </row>
        <row r="144">
          <cell r="E144">
            <v>-81113.94171867799</v>
          </cell>
          <cell r="J144">
            <v>0</v>
          </cell>
          <cell r="R144">
            <v>0</v>
          </cell>
        </row>
        <row r="149">
          <cell r="E149">
            <v>743609.21996991464</v>
          </cell>
          <cell r="J149">
            <v>756675.11301275878</v>
          </cell>
          <cell r="R149">
            <v>31531.035876625425</v>
          </cell>
          <cell r="Y149">
            <v>-24175.028526921473</v>
          </cell>
        </row>
        <row r="150">
          <cell r="E150">
            <v>360671.35686339362</v>
          </cell>
          <cell r="J150">
            <v>358623.23878044152</v>
          </cell>
          <cell r="R150">
            <v>14944.012316137814</v>
          </cell>
          <cell r="Y150">
            <v>-11457.661126735062</v>
          </cell>
        </row>
        <row r="155">
          <cell r="E155">
            <v>50186.679659128342</v>
          </cell>
          <cell r="J155">
            <v>60807.069954437779</v>
          </cell>
          <cell r="R155">
            <v>2533.8614569362521</v>
          </cell>
          <cell r="Y155">
            <v>-1942.7263108126779</v>
          </cell>
        </row>
        <row r="156">
          <cell r="E156">
            <v>-5.0776008070857097</v>
          </cell>
          <cell r="J156">
            <v>0</v>
          </cell>
          <cell r="R156">
            <v>0</v>
          </cell>
          <cell r="Y156">
            <v>0</v>
          </cell>
        </row>
        <row r="157">
          <cell r="E157">
            <v>-247.54319454704253</v>
          </cell>
          <cell r="J157">
            <v>0</v>
          </cell>
          <cell r="R157">
            <v>0</v>
          </cell>
          <cell r="Y157">
            <v>0</v>
          </cell>
        </row>
        <row r="158">
          <cell r="E158">
            <v>92.234639914270304</v>
          </cell>
          <cell r="J158">
            <v>97.174702275857371</v>
          </cell>
          <cell r="R158">
            <v>4.0493191481202588</v>
          </cell>
          <cell r="Y158">
            <v>-3.1046365331885069</v>
          </cell>
        </row>
        <row r="159">
          <cell r="E159">
            <v>5919.3699279185084</v>
          </cell>
          <cell r="J159">
            <v>6292.0619729096743</v>
          </cell>
          <cell r="R159">
            <v>262.19341484078677</v>
          </cell>
          <cell r="Y159">
            <v>-201.02521554146099</v>
          </cell>
        </row>
        <row r="160">
          <cell r="E160">
            <v>-46.110418300689197</v>
          </cell>
          <cell r="J160">
            <v>0</v>
          </cell>
          <cell r="R160">
            <v>0</v>
          </cell>
          <cell r="Y160">
            <v>0</v>
          </cell>
        </row>
        <row r="165">
          <cell r="E165">
            <v>-11.565323895453508</v>
          </cell>
          <cell r="J165">
            <v>0</v>
          </cell>
          <cell r="R165">
            <v>0</v>
          </cell>
          <cell r="Y165">
            <v>0</v>
          </cell>
        </row>
        <row r="166">
          <cell r="E166">
            <v>-157.10967342975835</v>
          </cell>
          <cell r="J166">
            <v>0</v>
          </cell>
          <cell r="R166">
            <v>0</v>
          </cell>
          <cell r="Y166">
            <v>0</v>
          </cell>
        </row>
        <row r="167">
          <cell r="E167">
            <v>36093.431621419579</v>
          </cell>
          <cell r="J167">
            <v>37776.665513044689</v>
          </cell>
          <cell r="R167">
            <v>1574.1728188317506</v>
          </cell>
          <cell r="Y167">
            <v>-1206.9274523826277</v>
          </cell>
        </row>
        <row r="168">
          <cell r="E168">
            <v>409.76066734396977</v>
          </cell>
          <cell r="J168">
            <v>437.28616027670722</v>
          </cell>
          <cell r="R168">
            <v>18.221936166541166</v>
          </cell>
          <cell r="Y168">
            <v>-13.970864400477648</v>
          </cell>
        </row>
        <row r="169">
          <cell r="E169">
            <v>44342.571935921551</v>
          </cell>
          <cell r="J169">
            <v>47931.421901755508</v>
          </cell>
          <cell r="R169">
            <v>1997.3266698103178</v>
          </cell>
          <cell r="Y169">
            <v>-1531.3619701290609</v>
          </cell>
        </row>
        <row r="170">
          <cell r="E170">
            <v>4444.0363428752535</v>
          </cell>
          <cell r="J170">
            <v>4785.8540875101644</v>
          </cell>
          <cell r="R170">
            <v>199.42896804492273</v>
          </cell>
          <cell r="Y170">
            <v>-152.90334927308638</v>
          </cell>
        </row>
        <row r="171">
          <cell r="E171">
            <v>7217.1522156848096</v>
          </cell>
          <cell r="J171">
            <v>7628.2141293264349</v>
          </cell>
          <cell r="R171">
            <v>317.87155312744034</v>
          </cell>
          <cell r="Y171">
            <v>-243.71396787675576</v>
          </cell>
        </row>
        <row r="172">
          <cell r="E172">
            <v>6205.5863275805068</v>
          </cell>
          <cell r="J172">
            <v>6389.2366752032067</v>
          </cell>
          <cell r="R172">
            <v>266.24273398890699</v>
          </cell>
          <cell r="Y172">
            <v>-204.12985207521419</v>
          </cell>
        </row>
        <row r="173">
          <cell r="E173">
            <v>-183.82655813355555</v>
          </cell>
          <cell r="J173">
            <v>0</v>
          </cell>
          <cell r="R173">
            <v>0</v>
          </cell>
          <cell r="Y173">
            <v>0</v>
          </cell>
        </row>
        <row r="174">
          <cell r="E174">
            <v>5101.6457118572853</v>
          </cell>
          <cell r="J174">
            <v>5466.0770034941897</v>
          </cell>
          <cell r="R174">
            <v>227.77420208176457</v>
          </cell>
          <cell r="Y174">
            <v>-174.63580500709998</v>
          </cell>
        </row>
        <row r="175">
          <cell r="E175">
            <v>3839.1358628892194</v>
          </cell>
          <cell r="J175">
            <v>4858.7351142170564</v>
          </cell>
          <cell r="R175">
            <v>202.46595740601293</v>
          </cell>
          <cell r="Y175">
            <v>-155.23182667297772</v>
          </cell>
        </row>
        <row r="176">
          <cell r="E176">
            <v>2318.6229311878742</v>
          </cell>
          <cell r="J176">
            <v>2453.6612326774925</v>
          </cell>
          <cell r="R176">
            <v>102.24530849003654</v>
          </cell>
          <cell r="Y176">
            <v>-78.392072469786001</v>
          </cell>
        </row>
        <row r="177">
          <cell r="E177">
            <v>980.37431985017326</v>
          </cell>
          <cell r="J177">
            <v>1020.334373984875</v>
          </cell>
          <cell r="R177">
            <v>42.517851055262717</v>
          </cell>
          <cell r="Y177">
            <v>-32.598683601302739</v>
          </cell>
        </row>
        <row r="178">
          <cell r="E178">
            <v>8371.5092252215964</v>
          </cell>
          <cell r="J178">
            <v>9328.7714192953354</v>
          </cell>
          <cell r="R178">
            <v>388.73463821954482</v>
          </cell>
          <cell r="Y178">
            <v>-298.04510721207208</v>
          </cell>
        </row>
        <row r="179">
          <cell r="E179">
            <v>-141.70278183797242</v>
          </cell>
          <cell r="J179">
            <v>0</v>
          </cell>
          <cell r="R179">
            <v>0</v>
          </cell>
          <cell r="Y179">
            <v>0</v>
          </cell>
        </row>
        <row r="180">
          <cell r="E180">
            <v>2316.7465710333804</v>
          </cell>
          <cell r="J180">
            <v>2429.3675571085282</v>
          </cell>
          <cell r="R180">
            <v>101.23297870300647</v>
          </cell>
          <cell r="Y180">
            <v>-77.615913336488859</v>
          </cell>
        </row>
        <row r="181">
          <cell r="E181">
            <v>-11.640762536015934</v>
          </cell>
          <cell r="J181">
            <v>0</v>
          </cell>
          <cell r="R181">
            <v>0</v>
          </cell>
          <cell r="Y181">
            <v>0</v>
          </cell>
        </row>
        <row r="182">
          <cell r="E182">
            <v>-90.149175472087421</v>
          </cell>
          <cell r="J182">
            <v>0</v>
          </cell>
          <cell r="R182">
            <v>0</v>
          </cell>
          <cell r="Y182">
            <v>0</v>
          </cell>
        </row>
        <row r="183">
          <cell r="E183">
            <v>242.70030456829451</v>
          </cell>
          <cell r="J183">
            <v>242.93675570731796</v>
          </cell>
          <cell r="R183">
            <v>10.123297870300647</v>
          </cell>
          <cell r="Y183">
            <v>-7.761591333535951</v>
          </cell>
        </row>
        <row r="184">
          <cell r="E184">
            <v>2094.0643237076911</v>
          </cell>
          <cell r="J184">
            <v>2089.2560991076789</v>
          </cell>
          <cell r="R184">
            <v>87.060361684585573</v>
          </cell>
          <cell r="Y184">
            <v>-66.749685469199733</v>
          </cell>
        </row>
        <row r="185">
          <cell r="E185">
            <v>4992.8467969190888</v>
          </cell>
          <cell r="J185">
            <v>5125.9655454933391</v>
          </cell>
          <cell r="R185">
            <v>213.60158506334366</v>
          </cell>
          <cell r="Y185">
            <v>-163.76957713981082</v>
          </cell>
        </row>
        <row r="186">
          <cell r="E186">
            <v>9061.5768662891569</v>
          </cell>
          <cell r="J186">
            <v>9838.9386062966096</v>
          </cell>
          <cell r="R186">
            <v>409.99356374717627</v>
          </cell>
          <cell r="Y186">
            <v>-314.34444901300577</v>
          </cell>
        </row>
        <row r="187">
          <cell r="E187">
            <v>2716.081297147819</v>
          </cell>
          <cell r="J187">
            <v>2890.9473929542</v>
          </cell>
          <cell r="R187">
            <v>120.46724465657769</v>
          </cell>
          <cell r="Y187">
            <v>-92.362936870263653</v>
          </cell>
        </row>
        <row r="188">
          <cell r="E188">
            <v>-43.551771731706097</v>
          </cell>
          <cell r="J188">
            <v>0</v>
          </cell>
          <cell r="R188">
            <v>0</v>
          </cell>
          <cell r="Y188">
            <v>0</v>
          </cell>
        </row>
        <row r="189">
          <cell r="E189">
            <v>-16684.607452936136</v>
          </cell>
          <cell r="J189">
            <v>0</v>
          </cell>
          <cell r="R189">
            <v>0</v>
          </cell>
          <cell r="Y189">
            <v>0</v>
          </cell>
        </row>
        <row r="190">
          <cell r="E190">
            <v>-19.434154403348607</v>
          </cell>
          <cell r="J190">
            <v>0</v>
          </cell>
          <cell r="R190">
            <v>0</v>
          </cell>
          <cell r="Y190">
            <v>0</v>
          </cell>
        </row>
        <row r="191">
          <cell r="E191">
            <v>1568.7316590220992</v>
          </cell>
          <cell r="J191">
            <v>1651.9699388309716</v>
          </cell>
          <cell r="R191">
            <v>68.838425518044403</v>
          </cell>
          <cell r="Y191">
            <v>-52.778821068722088</v>
          </cell>
        </row>
        <row r="192">
          <cell r="E192">
            <v>-89.064019642458845</v>
          </cell>
          <cell r="J192">
            <v>0</v>
          </cell>
          <cell r="R192">
            <v>0</v>
          </cell>
          <cell r="Y192">
            <v>0</v>
          </cell>
        </row>
        <row r="193">
          <cell r="E193">
            <v>12995.701216279638</v>
          </cell>
          <cell r="J193">
            <v>13847.395075529217</v>
          </cell>
          <cell r="R193">
            <v>577.0279786071369</v>
          </cell>
          <cell r="Y193">
            <v>-442.41070601832536</v>
          </cell>
        </row>
        <row r="194">
          <cell r="E194">
            <v>1547555.4823308114</v>
          </cell>
          <cell r="J194">
            <v>1688070.3407327977</v>
          </cell>
          <cell r="R194">
            <v>70342.747581571079</v>
          </cell>
          <cell r="Y194">
            <v>-53932.193541004337</v>
          </cell>
        </row>
        <row r="195">
          <cell r="E195">
            <v>7505.817272395856</v>
          </cell>
          <cell r="J195">
            <v>7652.5078048954001</v>
          </cell>
          <cell r="R195">
            <v>318.88388291447041</v>
          </cell>
          <cell r="Y195">
            <v>-244.49012701005287</v>
          </cell>
        </row>
        <row r="196">
          <cell r="E196">
            <v>22902.047163540465</v>
          </cell>
          <cell r="J196">
            <v>24196.500868809428</v>
          </cell>
          <cell r="R196">
            <v>1008.2804678819444</v>
          </cell>
          <cell r="Y196">
            <v>-773.05449683170025</v>
          </cell>
        </row>
        <row r="197">
          <cell r="E197">
            <v>-38.148740235178828</v>
          </cell>
          <cell r="J197">
            <v>0</v>
          </cell>
          <cell r="R197">
            <v>0</v>
          </cell>
          <cell r="Y197">
            <v>0</v>
          </cell>
        </row>
        <row r="198">
          <cell r="E198">
            <v>272.4456986316801</v>
          </cell>
          <cell r="J198">
            <v>291.52410684524659</v>
          </cell>
          <cell r="R198">
            <v>12.147957444360776</v>
          </cell>
          <cell r="Y198">
            <v>-9.3139096001302022</v>
          </cell>
        </row>
        <row r="199">
          <cell r="E199">
            <v>-30.639694013042902</v>
          </cell>
          <cell r="J199">
            <v>0</v>
          </cell>
          <cell r="R199">
            <v>0</v>
          </cell>
          <cell r="Y199">
            <v>0</v>
          </cell>
        </row>
        <row r="200">
          <cell r="E200">
            <v>801.7642392940171</v>
          </cell>
          <cell r="J200">
            <v>874.57232055341444</v>
          </cell>
          <cell r="R200">
            <v>36.443872333082332</v>
          </cell>
          <cell r="Y200">
            <v>-27.941728800955296</v>
          </cell>
        </row>
        <row r="201">
          <cell r="E201">
            <v>35002.697387068802</v>
          </cell>
          <cell r="J201">
            <v>36416.219681058959</v>
          </cell>
          <cell r="R201">
            <v>1517.482350758067</v>
          </cell>
          <cell r="Y201">
            <v>-1163.4625409140358</v>
          </cell>
        </row>
        <row r="202">
          <cell r="E202">
            <v>-260.75075961781647</v>
          </cell>
          <cell r="J202">
            <v>0</v>
          </cell>
          <cell r="R202">
            <v>0</v>
          </cell>
          <cell r="Y202">
            <v>0</v>
          </cell>
        </row>
        <row r="203">
          <cell r="E203">
            <v>683.01181853796243</v>
          </cell>
          <cell r="J203">
            <v>728.81026713962831</v>
          </cell>
          <cell r="R203">
            <v>30.36989361090194</v>
          </cell>
          <cell r="Y203">
            <v>-23.284774001172533</v>
          </cell>
        </row>
        <row r="204">
          <cell r="E204">
            <v>4006.4785984609616</v>
          </cell>
          <cell r="J204">
            <v>4324.2742516468179</v>
          </cell>
          <cell r="R204">
            <v>180.1947020913515</v>
          </cell>
          <cell r="Y204">
            <v>-138.15632573874692</v>
          </cell>
        </row>
        <row r="205">
          <cell r="E205">
            <v>-5.3136076925990539</v>
          </cell>
          <cell r="J205">
            <v>0</v>
          </cell>
          <cell r="R205">
            <v>0</v>
          </cell>
          <cell r="Y205">
            <v>0</v>
          </cell>
        </row>
        <row r="206">
          <cell r="E206">
            <v>-13.494986291316595</v>
          </cell>
          <cell r="J206">
            <v>0</v>
          </cell>
          <cell r="R206">
            <v>0</v>
          </cell>
          <cell r="Y206">
            <v>0</v>
          </cell>
        </row>
        <row r="207">
          <cell r="E207">
            <v>-66.008810492114222</v>
          </cell>
          <cell r="J207">
            <v>0</v>
          </cell>
          <cell r="R207">
            <v>0</v>
          </cell>
          <cell r="Y207">
            <v>0</v>
          </cell>
        </row>
        <row r="208">
          <cell r="E208">
            <v>30027.919665069203</v>
          </cell>
          <cell r="J208">
            <v>30780.086948564349</v>
          </cell>
          <cell r="R208">
            <v>1282.6218401670919</v>
          </cell>
          <cell r="Y208">
            <v>-983.39362197329137</v>
          </cell>
        </row>
        <row r="209">
          <cell r="E209">
            <v>-38.113922401073069</v>
          </cell>
          <cell r="J209">
            <v>0</v>
          </cell>
          <cell r="R209">
            <v>0</v>
          </cell>
          <cell r="Y209">
            <v>0</v>
          </cell>
        </row>
        <row r="210">
          <cell r="E210">
            <v>-5.2749018670181824</v>
          </cell>
          <cell r="J210">
            <v>0</v>
          </cell>
          <cell r="R210">
            <v>0</v>
          </cell>
          <cell r="Y210">
            <v>0</v>
          </cell>
        </row>
        <row r="211">
          <cell r="E211">
            <v>2455.0238985345695</v>
          </cell>
          <cell r="J211">
            <v>2550.8359349710249</v>
          </cell>
          <cell r="R211">
            <v>106.2946276381568</v>
          </cell>
          <cell r="Y211">
            <v>-81.496709003539195</v>
          </cell>
        </row>
        <row r="212">
          <cell r="E212">
            <v>2312.0384555023147</v>
          </cell>
          <cell r="J212">
            <v>2405.0738815395644</v>
          </cell>
          <cell r="R212">
            <v>100.2206489159764</v>
          </cell>
          <cell r="Y212">
            <v>-76.839754203191745</v>
          </cell>
        </row>
        <row r="213">
          <cell r="E213">
            <v>-27.022121049457521</v>
          </cell>
          <cell r="J213">
            <v>0</v>
          </cell>
          <cell r="R213">
            <v>0</v>
          </cell>
          <cell r="Y213">
            <v>0</v>
          </cell>
        </row>
        <row r="214">
          <cell r="E214">
            <v>1015.7318410113219</v>
          </cell>
          <cell r="J214">
            <v>1068.9217251228038</v>
          </cell>
          <cell r="R214">
            <v>44.542510629322848</v>
          </cell>
          <cell r="Y214">
            <v>-34.151001867896994</v>
          </cell>
        </row>
        <row r="215">
          <cell r="E215">
            <v>440.74389318804174</v>
          </cell>
          <cell r="J215">
            <v>1579.0889121240784</v>
          </cell>
          <cell r="R215">
            <v>65.801436156954196</v>
          </cell>
          <cell r="Y215">
            <v>-50.450343668830705</v>
          </cell>
        </row>
        <row r="216">
          <cell r="E216">
            <v>9911.4389569184113</v>
          </cell>
          <cell r="J216">
            <v>10324.812117711246</v>
          </cell>
          <cell r="R216">
            <v>430.24015948777748</v>
          </cell>
          <cell r="Y216">
            <v>-329.86763168007769</v>
          </cell>
        </row>
        <row r="217">
          <cell r="E217">
            <v>12686.43442402437</v>
          </cell>
          <cell r="J217">
            <v>13385.815239665872</v>
          </cell>
          <cell r="R217">
            <v>557.79371265356565</v>
          </cell>
          <cell r="Y217">
            <v>-427.66368248398589</v>
          </cell>
        </row>
        <row r="218">
          <cell r="E218">
            <v>39408.050990668482</v>
          </cell>
          <cell r="J218">
            <v>48587.351142188243</v>
          </cell>
          <cell r="R218">
            <v>2024.6595740601294</v>
          </cell>
          <cell r="Y218">
            <v>-1552.3182667303422</v>
          </cell>
        </row>
        <row r="219">
          <cell r="E219">
            <v>498.28720792597977</v>
          </cell>
          <cell r="J219">
            <v>534.4608625702391</v>
          </cell>
          <cell r="R219">
            <v>22.271255314661424</v>
          </cell>
          <cell r="Y219">
            <v>-17.075500934230838</v>
          </cell>
        </row>
        <row r="220">
          <cell r="E220">
            <v>151779.81594290258</v>
          </cell>
          <cell r="J220">
            <v>167383.42468481651</v>
          </cell>
          <cell r="R220">
            <v>6974.9522326371462</v>
          </cell>
          <cell r="Y220">
            <v>-5347.7364288853259</v>
          </cell>
        </row>
        <row r="221">
          <cell r="E221">
            <v>-6.4529052542620713</v>
          </cell>
          <cell r="J221">
            <v>0</v>
          </cell>
          <cell r="R221">
            <v>0</v>
          </cell>
          <cell r="Y221">
            <v>0</v>
          </cell>
        </row>
        <row r="222">
          <cell r="E222">
            <v>-83.678861300772496</v>
          </cell>
          <cell r="J222">
            <v>0</v>
          </cell>
          <cell r="R222">
            <v>0</v>
          </cell>
          <cell r="Y222">
            <v>0</v>
          </cell>
        </row>
        <row r="223">
          <cell r="E223">
            <v>-49.969394914074314</v>
          </cell>
          <cell r="J223">
            <v>0</v>
          </cell>
          <cell r="R223">
            <v>0</v>
          </cell>
          <cell r="Y223">
            <v>0</v>
          </cell>
        </row>
        <row r="224">
          <cell r="E224">
            <v>2090.4380578375085</v>
          </cell>
          <cell r="J224">
            <v>2307.899179246032</v>
          </cell>
          <cell r="R224">
            <v>96.17132976785615</v>
          </cell>
          <cell r="Y224">
            <v>-73.735117669438552</v>
          </cell>
        </row>
        <row r="225">
          <cell r="E225">
            <v>370737.3321425023</v>
          </cell>
          <cell r="J225">
            <v>400845.64692299557</v>
          </cell>
          <cell r="R225">
            <v>16703.441485996067</v>
          </cell>
          <cell r="Y225">
            <v>-12806.625700523487</v>
          </cell>
        </row>
        <row r="226">
          <cell r="E226">
            <v>-156.69766239284056</v>
          </cell>
          <cell r="J226">
            <v>0</v>
          </cell>
          <cell r="R226">
            <v>0</v>
          </cell>
          <cell r="Y226">
            <v>0</v>
          </cell>
        </row>
        <row r="227">
          <cell r="E227">
            <v>6751.9787574331549</v>
          </cell>
          <cell r="J227">
            <v>7069.4595911872311</v>
          </cell>
          <cell r="R227">
            <v>294.58796802574881</v>
          </cell>
          <cell r="Y227">
            <v>-225.86230780922779</v>
          </cell>
        </row>
        <row r="228">
          <cell r="E228">
            <v>6936.7463941481983</v>
          </cell>
          <cell r="J228">
            <v>7482.4520758949748</v>
          </cell>
          <cell r="R228">
            <v>311.79757440525992</v>
          </cell>
          <cell r="Y228">
            <v>-239.05701307640831</v>
          </cell>
        </row>
        <row r="229">
          <cell r="E229">
            <v>24744.180204679345</v>
          </cell>
          <cell r="J229">
            <v>27330.385017470948</v>
          </cell>
          <cell r="R229">
            <v>1138.8710104088229</v>
          </cell>
          <cell r="Y229">
            <v>-873.17902503549988</v>
          </cell>
        </row>
        <row r="230">
          <cell r="E230">
            <v>17317.610350066436</v>
          </cell>
          <cell r="J230">
            <v>18997.654296591521</v>
          </cell>
          <cell r="R230">
            <v>791.64189345751061</v>
          </cell>
          <cell r="Y230">
            <v>-606.9564422914334</v>
          </cell>
        </row>
        <row r="231">
          <cell r="E231">
            <v>16334.138651198238</v>
          </cell>
          <cell r="J231">
            <v>17782.970518037255</v>
          </cell>
          <cell r="R231">
            <v>741.02540410600739</v>
          </cell>
          <cell r="Y231">
            <v>-568.14848562318889</v>
          </cell>
        </row>
        <row r="232">
          <cell r="E232">
            <v>10150.541928714514</v>
          </cell>
          <cell r="J232">
            <v>12899.941728251235</v>
          </cell>
          <cell r="R232">
            <v>537.54711691296438</v>
          </cell>
          <cell r="Y232">
            <v>-412.14049981691397</v>
          </cell>
        </row>
        <row r="233">
          <cell r="E233">
            <v>13049.181722286969</v>
          </cell>
          <cell r="J233">
            <v>16106.70690363732</v>
          </cell>
          <cell r="R233">
            <v>671.17464880093291</v>
          </cell>
          <cell r="Y233">
            <v>-514.59350542116965</v>
          </cell>
        </row>
        <row r="234">
          <cell r="E234">
            <v>-12.145621130549019</v>
          </cell>
          <cell r="J234">
            <v>0</v>
          </cell>
          <cell r="R234">
            <v>0</v>
          </cell>
          <cell r="Y234">
            <v>0</v>
          </cell>
        </row>
        <row r="235">
          <cell r="E235">
            <v>4694.6038831026681</v>
          </cell>
          <cell r="J235">
            <v>9012.9536368811241</v>
          </cell>
          <cell r="R235">
            <v>375.57435098815398</v>
          </cell>
          <cell r="Y235">
            <v>-287.95503847864478</v>
          </cell>
        </row>
        <row r="236">
          <cell r="E236">
            <v>47726.822850014927</v>
          </cell>
          <cell r="J236">
            <v>72225.09747285847</v>
          </cell>
          <cell r="R236">
            <v>3009.6564568403828</v>
          </cell>
          <cell r="Y236">
            <v>-2307.5211034945141</v>
          </cell>
        </row>
        <row r="237">
          <cell r="E237">
            <v>-8283.7720458501517</v>
          </cell>
          <cell r="J237">
            <v>0</v>
          </cell>
          <cell r="R237">
            <v>0</v>
          </cell>
          <cell r="Y237">
            <v>0</v>
          </cell>
        </row>
        <row r="238">
          <cell r="E238">
            <v>5210.3453844163496</v>
          </cell>
          <cell r="J238">
            <v>5587.5453813566855</v>
          </cell>
          <cell r="R238">
            <v>232.83585101691489</v>
          </cell>
          <cell r="Y238">
            <v>-178.51660067415028</v>
          </cell>
        </row>
        <row r="239">
          <cell r="E239">
            <v>152075.48204918727</v>
          </cell>
          <cell r="J239">
            <v>201977.61869804407</v>
          </cell>
          <cell r="R239">
            <v>8416.5098493679579</v>
          </cell>
          <cell r="Y239">
            <v>-6452.9870347969945</v>
          </cell>
        </row>
        <row r="240">
          <cell r="E240">
            <v>-53.509208048156992</v>
          </cell>
          <cell r="J240">
            <v>0</v>
          </cell>
          <cell r="R240">
            <v>0</v>
          </cell>
          <cell r="Y240">
            <v>0</v>
          </cell>
        </row>
        <row r="241">
          <cell r="E241">
            <v>41272.312274958429</v>
          </cell>
          <cell r="J241">
            <v>64426.827614531605</v>
          </cell>
          <cell r="R241">
            <v>2684.6985952037317</v>
          </cell>
          <cell r="Y241">
            <v>-2058.3740216841138</v>
          </cell>
        </row>
        <row r="242">
          <cell r="E242">
            <v>955.21115223227673</v>
          </cell>
          <cell r="J242">
            <v>971.74702284694638</v>
          </cell>
          <cell r="R242">
            <v>40.493191481202587</v>
          </cell>
          <cell r="Y242">
            <v>-31.046365334708486</v>
          </cell>
        </row>
        <row r="243">
          <cell r="E243">
            <v>4776.1450907041753</v>
          </cell>
          <cell r="J243">
            <v>4858.7351142170564</v>
          </cell>
          <cell r="R243">
            <v>202.46595740601293</v>
          </cell>
          <cell r="Y243">
            <v>-155.23182667297772</v>
          </cell>
        </row>
        <row r="244">
          <cell r="E244">
            <v>20882.762955320763</v>
          </cell>
          <cell r="J244">
            <v>21791.426987269861</v>
          </cell>
          <cell r="R244">
            <v>908.05981896596802</v>
          </cell>
          <cell r="Y244">
            <v>-696.21474262850847</v>
          </cell>
        </row>
        <row r="245">
          <cell r="E245">
            <v>250.43383665544991</v>
          </cell>
          <cell r="J245">
            <v>996.0406984159107</v>
          </cell>
          <cell r="R245">
            <v>41.505521268232648</v>
          </cell>
          <cell r="Y245">
            <v>-31.822524468005614</v>
          </cell>
        </row>
        <row r="246">
          <cell r="E246">
            <v>5049.471187449848</v>
          </cell>
          <cell r="J246">
            <v>5466.0770034941897</v>
          </cell>
          <cell r="R246">
            <v>227.77420208176457</v>
          </cell>
          <cell r="Y246">
            <v>-174.63580500709998</v>
          </cell>
        </row>
        <row r="247">
          <cell r="E247">
            <v>67.691869756945962</v>
          </cell>
          <cell r="J247">
            <v>72.881026706893039</v>
          </cell>
          <cell r="R247">
            <v>3.0369893610901939</v>
          </cell>
          <cell r="Y247">
            <v>-2.3284773998913804</v>
          </cell>
        </row>
        <row r="248">
          <cell r="E248">
            <v>9642.4967949922921</v>
          </cell>
          <cell r="J248">
            <v>10494.867846711672</v>
          </cell>
          <cell r="R248">
            <v>437.3264679969879</v>
          </cell>
          <cell r="Y248">
            <v>-335.30074561372226</v>
          </cell>
        </row>
        <row r="249">
          <cell r="E249">
            <v>-54.077899338550566</v>
          </cell>
          <cell r="J249">
            <v>0</v>
          </cell>
          <cell r="R249">
            <v>0</v>
          </cell>
          <cell r="Y249">
            <v>0</v>
          </cell>
        </row>
        <row r="250">
          <cell r="E250">
            <v>973543.03744064353</v>
          </cell>
          <cell r="J250">
            <v>1076015.4783947384</v>
          </cell>
          <cell r="R250">
            <v>44838.110927135625</v>
          </cell>
          <cell r="Y250">
            <v>-34377.640335004966</v>
          </cell>
        </row>
        <row r="251">
          <cell r="E251">
            <v>11658.008112023192</v>
          </cell>
          <cell r="J251">
            <v>11831.020003128431</v>
          </cell>
          <cell r="R251">
            <v>493.00460628364152</v>
          </cell>
          <cell r="Y251">
            <v>-377.98949794901699</v>
          </cell>
        </row>
        <row r="252">
          <cell r="E252">
            <v>112711.87345365775</v>
          </cell>
          <cell r="J252">
            <v>126715.81177879994</v>
          </cell>
          <cell r="R252">
            <v>5280.3121691488177</v>
          </cell>
          <cell r="Y252">
            <v>-4048.4460396318696</v>
          </cell>
        </row>
        <row r="253">
          <cell r="E253">
            <v>3296.4695497442754</v>
          </cell>
          <cell r="J253">
            <v>3644.0513356627926</v>
          </cell>
          <cell r="R253">
            <v>151.84946805450971</v>
          </cell>
          <cell r="Y253">
            <v>-116.4238700047333</v>
          </cell>
        </row>
        <row r="254">
          <cell r="E254">
            <v>8393.1458899294212</v>
          </cell>
          <cell r="J254">
            <v>9790.3512551410058</v>
          </cell>
          <cell r="R254">
            <v>407.96890417311613</v>
          </cell>
          <cell r="Y254">
            <v>-312.79213074584686</v>
          </cell>
        </row>
        <row r="255">
          <cell r="E255">
            <v>33763.329567298701</v>
          </cell>
          <cell r="J255">
            <v>36440.513356627926</v>
          </cell>
          <cell r="R255">
            <v>1518.494680545097</v>
          </cell>
          <cell r="Y255">
            <v>-1164.2387000473332</v>
          </cell>
        </row>
        <row r="256">
          <cell r="E256">
            <v>4855.718362812695</v>
          </cell>
          <cell r="J256">
            <v>5004.4971676485175</v>
          </cell>
          <cell r="R256">
            <v>208.53993612819335</v>
          </cell>
          <cell r="Y256">
            <v>-159.88878147332517</v>
          </cell>
        </row>
        <row r="257">
          <cell r="E257">
            <v>2404.8609032954178</v>
          </cell>
          <cell r="J257">
            <v>2453.6612326774925</v>
          </cell>
          <cell r="R257">
            <v>102.24530849003654</v>
          </cell>
          <cell r="Y257">
            <v>-78.392072469786001</v>
          </cell>
        </row>
        <row r="258">
          <cell r="E258">
            <v>9775.0849565167809</v>
          </cell>
          <cell r="J258">
            <v>10349.10579328021</v>
          </cell>
          <cell r="R258">
            <v>431.2524892748076</v>
          </cell>
          <cell r="Y258">
            <v>-330.64379081337484</v>
          </cell>
        </row>
        <row r="259">
          <cell r="E259">
            <v>3602.8300200737872</v>
          </cell>
          <cell r="J259">
            <v>3862.6944158011461</v>
          </cell>
          <cell r="R259">
            <v>160.96043613778031</v>
          </cell>
          <cell r="Y259">
            <v>-123.40930220497212</v>
          </cell>
        </row>
        <row r="260">
          <cell r="E260">
            <v>-128.21667409435278</v>
          </cell>
          <cell r="J260">
            <v>0</v>
          </cell>
          <cell r="R260">
            <v>0</v>
          </cell>
          <cell r="Y260">
            <v>0</v>
          </cell>
        </row>
        <row r="261">
          <cell r="E261">
            <v>5553.6320905271596</v>
          </cell>
          <cell r="J261">
            <v>5830.4821370640029</v>
          </cell>
          <cell r="R261">
            <v>242.95914888721552</v>
          </cell>
          <cell r="Y261">
            <v>-186.27819200768621</v>
          </cell>
        </row>
        <row r="262">
          <cell r="E262">
            <v>-15.29083214476667</v>
          </cell>
          <cell r="J262">
            <v>0</v>
          </cell>
          <cell r="R262">
            <v>0</v>
          </cell>
          <cell r="Y262">
            <v>0</v>
          </cell>
        </row>
        <row r="263">
          <cell r="E263">
            <v>-3.8357647239813208</v>
          </cell>
          <cell r="J263">
            <v>0</v>
          </cell>
          <cell r="R263">
            <v>0</v>
          </cell>
          <cell r="Y263">
            <v>0</v>
          </cell>
        </row>
        <row r="264">
          <cell r="E264">
            <v>40.415899622321774</v>
          </cell>
          <cell r="J264">
            <v>48.587351137928685</v>
          </cell>
          <cell r="R264">
            <v>2.0246595740601294</v>
          </cell>
          <cell r="Y264">
            <v>-1.5523182665942534</v>
          </cell>
        </row>
        <row r="269">
          <cell r="E269">
            <v>209526.23180132228</v>
          </cell>
          <cell r="R269">
            <v>0</v>
          </cell>
          <cell r="T269">
            <v>39296.072539533998</v>
          </cell>
        </row>
        <row r="270">
          <cell r="E270">
            <v>139983.54500723071</v>
          </cell>
          <cell r="R270">
            <v>0</v>
          </cell>
          <cell r="T270">
            <v>29310.398079918297</v>
          </cell>
        </row>
        <row r="271">
          <cell r="T271">
            <v>68606.470619452302</v>
          </cell>
        </row>
        <row r="275">
          <cell r="E275">
            <v>1899070.5275230987</v>
          </cell>
          <cell r="J275">
            <v>3213300.174112564</v>
          </cell>
          <cell r="R275">
            <v>133899.84860067963</v>
          </cell>
          <cell r="T275">
            <v>89501.366399999999</v>
          </cell>
          <cell r="Y275">
            <v>-48054.148223514305</v>
          </cell>
        </row>
        <row r="276">
          <cell r="E276">
            <v>7334.4716968362882</v>
          </cell>
          <cell r="J276">
            <v>7919.7382361716818</v>
          </cell>
          <cell r="R276">
            <v>330.01951057180111</v>
          </cell>
          <cell r="Y276">
            <v>501.16418923612491</v>
          </cell>
        </row>
        <row r="277">
          <cell r="T277">
            <v>89501.366399999999</v>
          </cell>
        </row>
        <row r="281">
          <cell r="E281">
            <v>8636.1916511882264</v>
          </cell>
          <cell r="J281">
            <v>18317.431380607493</v>
          </cell>
          <cell r="R281">
            <v>763.29665942066879</v>
          </cell>
          <cell r="T281">
            <v>0</v>
          </cell>
          <cell r="Y281">
            <v>-585.22398655741972</v>
          </cell>
        </row>
        <row r="282">
          <cell r="E282">
            <v>182689.01237282236</v>
          </cell>
          <cell r="J282">
            <v>178388.45971851176</v>
          </cell>
          <cell r="R282">
            <v>7433.5376261617648</v>
          </cell>
          <cell r="T282">
            <v>18.309699999999999</v>
          </cell>
          <cell r="Y282">
            <v>-5119.1646162994166</v>
          </cell>
        </row>
        <row r="283">
          <cell r="E283">
            <v>214967.97292837274</v>
          </cell>
          <cell r="J283">
            <v>315720.6077218859</v>
          </cell>
          <cell r="R283">
            <v>13156.237912242721</v>
          </cell>
          <cell r="T283">
            <v>26149.219400000002</v>
          </cell>
          <cell r="Y283">
            <v>178643.92219539944</v>
          </cell>
        </row>
        <row r="284">
          <cell r="T284">
            <v>26167.529100000003</v>
          </cell>
        </row>
        <row r="288">
          <cell r="E288">
            <v>17791.376536979344</v>
          </cell>
          <cell r="J288">
            <v>21111.20407128584</v>
          </cell>
          <cell r="R288">
            <v>879.71458492912632</v>
          </cell>
          <cell r="T288">
            <v>0</v>
          </cell>
          <cell r="Y288">
            <v>-674.48228689449491</v>
          </cell>
        </row>
        <row r="289">
          <cell r="E289">
            <v>420566.71532334143</v>
          </cell>
          <cell r="J289">
            <v>478901.22653290036</v>
          </cell>
          <cell r="R289">
            <v>19956.057091723666</v>
          </cell>
          <cell r="T289">
            <v>10118.90144</v>
          </cell>
          <cell r="Y289">
            <v>48467.23870624257</v>
          </cell>
        </row>
        <row r="290">
          <cell r="E290">
            <v>1668.3193995280735</v>
          </cell>
          <cell r="J290">
            <v>3449.7019310934038</v>
          </cell>
          <cell r="R290">
            <v>143.75082975826919</v>
          </cell>
          <cell r="T290">
            <v>0</v>
          </cell>
          <cell r="Y290">
            <v>-110.21459693779161</v>
          </cell>
        </row>
        <row r="291">
          <cell r="E291">
            <v>71785.349782904217</v>
          </cell>
          <cell r="J291">
            <v>75553.331026089378</v>
          </cell>
          <cell r="R291">
            <v>3148.3456376635013</v>
          </cell>
          <cell r="T291">
            <v>0</v>
          </cell>
          <cell r="Y291">
            <v>-2413.8549047652555</v>
          </cell>
        </row>
        <row r="292">
          <cell r="E292">
            <v>22462.183599990698</v>
          </cell>
          <cell r="J292">
            <v>41274.954795276019</v>
          </cell>
          <cell r="R292">
            <v>1719.9483081640799</v>
          </cell>
          <cell r="T292">
            <v>227.51070000000001</v>
          </cell>
          <cell r="Y292">
            <v>5756.4436324129892</v>
          </cell>
        </row>
        <row r="293">
          <cell r="E293">
            <v>26058.884915712661</v>
          </cell>
          <cell r="J293">
            <v>27233.210315195087</v>
          </cell>
          <cell r="R293">
            <v>1134.8216912607027</v>
          </cell>
          <cell r="T293">
            <v>0</v>
          </cell>
          <cell r="Y293">
            <v>-870.07438850231131</v>
          </cell>
        </row>
        <row r="294">
          <cell r="E294">
            <v>68289.558962774739</v>
          </cell>
          <cell r="J294">
            <v>81626.749918860703</v>
          </cell>
          <cell r="R294">
            <v>3401.4280844210175</v>
          </cell>
          <cell r="T294">
            <v>0</v>
          </cell>
          <cell r="Y294">
            <v>-2607.894688106478</v>
          </cell>
        </row>
        <row r="295">
          <cell r="E295">
            <v>5540.6235863797356</v>
          </cell>
          <cell r="J295">
            <v>7409.5710491880809</v>
          </cell>
          <cell r="R295">
            <v>308.76058504416972</v>
          </cell>
          <cell r="T295">
            <v>0</v>
          </cell>
          <cell r="Y295">
            <v>-236.72853567651691</v>
          </cell>
        </row>
        <row r="296">
          <cell r="E296">
            <v>-44070.066500541965</v>
          </cell>
          <cell r="J296">
            <v>12729.88599925081</v>
          </cell>
          <cell r="R296">
            <v>530.46080840375384</v>
          </cell>
          <cell r="T296">
            <v>1322.0130999999999</v>
          </cell>
          <cell r="Y296">
            <v>7388.5111162680769</v>
          </cell>
        </row>
        <row r="297">
          <cell r="E297">
            <v>-953.19623836788469</v>
          </cell>
          <cell r="J297">
            <v>0</v>
          </cell>
          <cell r="R297">
            <v>0</v>
          </cell>
          <cell r="T297">
            <v>0</v>
          </cell>
          <cell r="Y297">
            <v>0</v>
          </cell>
        </row>
        <row r="298">
          <cell r="E298">
            <v>1941.8148194574769</v>
          </cell>
          <cell r="J298">
            <v>10373.399468849175</v>
          </cell>
          <cell r="R298">
            <v>432.26481906183761</v>
          </cell>
          <cell r="T298">
            <v>0</v>
          </cell>
          <cell r="Y298">
            <v>-331.41994994667198</v>
          </cell>
        </row>
        <row r="299">
          <cell r="E299">
            <v>1607.0995039706438</v>
          </cell>
          <cell r="J299">
            <v>1846.3193434003608</v>
          </cell>
          <cell r="R299">
            <v>76.937063814284926</v>
          </cell>
          <cell r="T299">
            <v>0</v>
          </cell>
          <cell r="Y299">
            <v>-58.988094135663779</v>
          </cell>
        </row>
        <row r="300">
          <cell r="E300">
            <v>165875.69171117502</v>
          </cell>
          <cell r="J300">
            <v>232198.95110848686</v>
          </cell>
          <cell r="R300">
            <v>9675.8481044333585</v>
          </cell>
          <cell r="T300">
            <v>1765.0594000000001</v>
          </cell>
          <cell r="Y300">
            <v>7559.8600641753055</v>
          </cell>
        </row>
        <row r="301">
          <cell r="E301">
            <v>367259.69972640823</v>
          </cell>
          <cell r="J301">
            <v>430119.52598616038</v>
          </cell>
          <cell r="R301">
            <v>17923.298879367296</v>
          </cell>
          <cell r="T301">
            <v>595.59490000000005</v>
          </cell>
          <cell r="Y301">
            <v>4646.1179437716</v>
          </cell>
        </row>
        <row r="302">
          <cell r="T302">
            <v>14029.079540000001</v>
          </cell>
        </row>
        <row r="304">
          <cell r="R304">
            <v>736506.36393670517</v>
          </cell>
        </row>
        <row r="308">
          <cell r="J308">
            <v>207925.87984296007</v>
          </cell>
          <cell r="Y308">
            <v>59900.446786300963</v>
          </cell>
        </row>
        <row r="309">
          <cell r="J309">
            <v>146760.77668838852</v>
          </cell>
          <cell r="Y309">
            <v>106650.90309321866</v>
          </cell>
        </row>
        <row r="312">
          <cell r="J312">
            <v>18029210.206820212</v>
          </cell>
        </row>
      </sheetData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8D0C04-84C2-4F52-864A-C6382F4F27A9}" name="Table1" displayName="Table1" ref="A4:G264" totalsRowShown="0" headerRowDxfId="10" dataDxfId="8" headerRowBorderDxfId="9" tableBorderDxfId="7">
  <autoFilter ref="A4:G264" xr:uid="{22F6F77D-3B6D-40CE-BCA2-00E2113AC489}"/>
  <tableColumns count="7">
    <tableColumn id="1" xr3:uid="{EB8AE211-82C5-414E-9F7B-86D2512785E8}" name="A_x000a_Ref" dataDxfId="6"/>
    <tableColumn id="2" xr3:uid="{666BB4B5-1F02-4E0C-85E2-A0A5E1A8DF62}" name="B_x000a_Water Marketing_x000a_&lt;Sch B-4B&gt;" dataDxfId="5"/>
    <tableColumn id="3" xr3:uid="{B11B5495-DA62-4175-BA59-58DA3268A471}" name="C_x000a_Storage 1/_x000a_&lt;Sch B-4A + B-1C&gt;" dataDxfId="4"/>
    <tableColumn id="4" xr3:uid="{F27F9505-127B-454F-AACB-37EFB596C25C}" name="D_x000a_Allocated O&amp;M Expenses_x000a_&lt;Sch B-5&gt; " dataDxfId="3"/>
    <tableColumn id="5" xr3:uid="{4C13D517-5AC8-4B86-A128-BE8B50FE2B1F}" name="E" dataDxfId="2" dataCellStyle="Comma"/>
    <tableColumn id="6" xr3:uid="{77A05615-C2A7-4874-AFD3-4F5604F4C17F}" name="E2_x000a_Direct Costs Pumping and Other 2/_x000a_&lt;Sch B-6 + B-1C&gt; " dataDxfId="1"/>
    <tableColumn id="7" xr3:uid="{A901B600-5CD8-4FD8-9D86-9E2A5B127F0E}" name="F_x000a_Total  3/_x000a_(B+C+D+E)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703AF-8447-4B9E-9EFE-8BE58AC852AD}">
  <sheetPr transitionEvaluation="1" transitionEntry="1" codeName="Sheet5"/>
  <dimension ref="A1:AD323"/>
  <sheetViews>
    <sheetView showZeros="0" tabSelected="1" defaultGridColor="0" view="pageBreakPreview" topLeftCell="A70" colorId="22" zoomScale="70" zoomScaleNormal="70" zoomScaleSheetLayoutView="70" workbookViewId="0">
      <selection activeCell="A165" sqref="A165"/>
    </sheetView>
  </sheetViews>
  <sheetFormatPr defaultColWidth="9.84375" defaultRowHeight="18" customHeight="1" x14ac:dyDescent="0.35"/>
  <cols>
    <col min="1" max="1" width="34.07421875" style="3" customWidth="1"/>
    <col min="2" max="2" width="19.84375" style="1" customWidth="1"/>
    <col min="3" max="3" width="18.84375" style="1" customWidth="1"/>
    <col min="4" max="4" width="17.84375" style="2" customWidth="1"/>
    <col min="5" max="5" width="17.84375" style="2" hidden="1" customWidth="1"/>
    <col min="6" max="6" width="17.07421875" style="1" customWidth="1"/>
    <col min="7" max="7" width="20" style="1" customWidth="1"/>
    <col min="8" max="8" width="33.4609375" style="3" customWidth="1"/>
    <col min="9" max="9" width="3" style="3" customWidth="1"/>
    <col min="10" max="10" width="18.07421875" style="3" customWidth="1"/>
    <col min="11" max="11" width="26.84375" style="3" customWidth="1"/>
    <col min="12" max="12" width="16" style="3" customWidth="1"/>
    <col min="13" max="13" width="1.84375" style="3" customWidth="1"/>
    <col min="14" max="14" width="13.84375" style="4" customWidth="1"/>
    <col min="15" max="15" width="1.84375" style="4" customWidth="1"/>
    <col min="16" max="16" width="13.07421875" style="5" bestFit="1" customWidth="1"/>
    <col min="17" max="17" width="2.84375" style="4" customWidth="1"/>
    <col min="18" max="18" width="13.07421875" style="4" bestFit="1" customWidth="1"/>
    <col min="19" max="19" width="19.07421875" style="6" customWidth="1"/>
    <col min="20" max="20" width="13.84375" style="7" customWidth="1"/>
    <col min="21" max="21" width="2.84375" style="7" customWidth="1"/>
    <col min="22" max="22" width="13.84375" style="7" customWidth="1"/>
    <col min="23" max="23" width="13.84375" style="3" customWidth="1"/>
    <col min="24" max="25" width="9.84375" style="3"/>
    <col min="26" max="26" width="11.84375" style="3" customWidth="1"/>
    <col min="27" max="27" width="9.84375" style="3" bestFit="1" customWidth="1"/>
    <col min="28" max="16384" width="9.84375" style="3"/>
  </cols>
  <sheetData>
    <row r="1" spans="1:30" ht="21" x14ac:dyDescent="0.55000000000000004">
      <c r="A1" s="49" t="str">
        <f>[1]INFORMATION!A1</f>
        <v>IRR 2021 Sch B-1A F.Z25.xlsm</v>
      </c>
      <c r="B1" s="50"/>
      <c r="C1" s="50"/>
      <c r="D1" s="51"/>
      <c r="E1" s="51"/>
      <c r="F1" s="50"/>
      <c r="G1" s="50"/>
    </row>
    <row r="2" spans="1:30" ht="20.149999999999999" customHeight="1" x14ac:dyDescent="0.55000000000000004">
      <c r="A2" s="52" t="str">
        <f>[1]INFORMATION!A2</f>
        <v>08/09/2022</v>
      </c>
      <c r="B2" s="50"/>
      <c r="C2" s="50"/>
      <c r="D2" s="51"/>
      <c r="E2" s="51"/>
      <c r="F2" s="50"/>
      <c r="G2" s="50"/>
      <c r="I2" s="8"/>
    </row>
    <row r="3" spans="1:30" ht="88.4" customHeight="1" thickBot="1" x14ac:dyDescent="0.6">
      <c r="A3" s="53" t="s">
        <v>0</v>
      </c>
      <c r="B3" s="54"/>
      <c r="C3" s="53"/>
      <c r="D3" s="53"/>
      <c r="E3" s="53"/>
      <c r="F3" s="53"/>
      <c r="G3" s="53"/>
      <c r="H3" s="9"/>
      <c r="I3" s="8"/>
    </row>
    <row r="4" spans="1:30" s="11" customFormat="1" ht="127" thickTop="1" thickBot="1" x14ac:dyDescent="0.6">
      <c r="A4" s="86" t="s">
        <v>243</v>
      </c>
      <c r="B4" s="87" t="s">
        <v>244</v>
      </c>
      <c r="C4" s="87" t="s">
        <v>245</v>
      </c>
      <c r="D4" s="88" t="s">
        <v>246</v>
      </c>
      <c r="E4" s="89" t="s">
        <v>1</v>
      </c>
      <c r="F4" s="87" t="s">
        <v>247</v>
      </c>
      <c r="G4" s="90" t="s">
        <v>248</v>
      </c>
      <c r="H4" s="4"/>
      <c r="I4" s="4"/>
      <c r="J4" s="4"/>
      <c r="K4" s="4"/>
      <c r="L4" s="4"/>
      <c r="M4" s="4"/>
      <c r="N4" s="4"/>
      <c r="O4" s="4"/>
      <c r="P4" s="10"/>
      <c r="Q4" s="4"/>
      <c r="R4" s="4"/>
      <c r="S4" s="6"/>
      <c r="T4" s="6"/>
      <c r="U4" s="6"/>
      <c r="V4" s="6"/>
      <c r="W4" s="4"/>
      <c r="X4" s="4"/>
      <c r="Y4" s="4"/>
      <c r="Z4" s="4"/>
      <c r="AA4" s="4"/>
      <c r="AB4" s="4"/>
      <c r="AC4" s="4"/>
      <c r="AD4" s="4"/>
    </row>
    <row r="5" spans="1:30" s="13" customFormat="1" thickTop="1" x14ac:dyDescent="0.45">
      <c r="A5" s="91" t="s">
        <v>2</v>
      </c>
      <c r="B5" s="55"/>
      <c r="C5" s="55"/>
      <c r="D5" s="56"/>
      <c r="E5" s="56"/>
      <c r="F5" s="55"/>
      <c r="G5" s="55"/>
      <c r="I5" s="16"/>
      <c r="L5" s="17"/>
      <c r="N5" s="18"/>
      <c r="O5" s="19"/>
      <c r="P5" s="20"/>
      <c r="Q5" s="19"/>
      <c r="R5" s="19"/>
      <c r="S5" s="21"/>
      <c r="T5" s="22"/>
      <c r="U5" s="22"/>
      <c r="V5" s="22"/>
    </row>
    <row r="6" spans="1:30" s="13" customFormat="1" ht="17.5" x14ac:dyDescent="0.45">
      <c r="A6" s="57" t="s">
        <v>3</v>
      </c>
      <c r="B6" s="55">
        <f>'[1]Macro Input'!E17</f>
        <v>-50.590312955626551</v>
      </c>
      <c r="C6" s="58">
        <f>'[1]Macro Input'!J17+'[1]Macro Input'!R17</f>
        <v>0</v>
      </c>
      <c r="D6" s="56">
        <f>'[1]Macro Input'!Y17</f>
        <v>0</v>
      </c>
      <c r="E6" s="56">
        <v>0</v>
      </c>
      <c r="F6" s="56">
        <v>0</v>
      </c>
      <c r="G6" s="58">
        <f>SUM(B6:F6)</f>
        <v>-50.590312955626551</v>
      </c>
      <c r="H6" s="23"/>
      <c r="K6" s="24"/>
      <c r="L6" s="23"/>
      <c r="M6" s="23"/>
      <c r="N6" s="18"/>
      <c r="O6" s="18"/>
      <c r="P6" s="25"/>
      <c r="Q6" s="18"/>
      <c r="R6" s="18"/>
      <c r="S6" s="26"/>
      <c r="T6" s="22"/>
      <c r="U6" s="22"/>
      <c r="V6" s="22"/>
      <c r="AA6" s="12"/>
    </row>
    <row r="7" spans="1:30" s="13" customFormat="1" ht="17.5" x14ac:dyDescent="0.45">
      <c r="A7" s="57" t="s">
        <v>4</v>
      </c>
      <c r="B7" s="55">
        <f>'[1]Macro Input'!E18</f>
        <v>1492.228230792929</v>
      </c>
      <c r="C7" s="58">
        <f>'[1]Macro Input'!J18+'[1]Macro Input'!R18</f>
        <v>2859.578605474811</v>
      </c>
      <c r="D7" s="56">
        <f>'[1]Macro Input'!Y18</f>
        <v>-87.705982070480886</v>
      </c>
      <c r="E7" s="56">
        <v>0</v>
      </c>
      <c r="F7" s="56">
        <v>0</v>
      </c>
      <c r="G7" s="58">
        <f>SUM(B7:F7)</f>
        <v>4264.1008541972597</v>
      </c>
      <c r="H7" s="23"/>
      <c r="K7" s="24"/>
      <c r="L7" s="23"/>
      <c r="M7" s="23"/>
      <c r="N7" s="18"/>
      <c r="O7" s="18"/>
      <c r="P7" s="25"/>
      <c r="Q7" s="18"/>
      <c r="R7" s="18"/>
      <c r="S7" s="26"/>
      <c r="T7" s="22"/>
      <c r="U7" s="22"/>
      <c r="V7" s="22"/>
      <c r="AA7" s="12"/>
    </row>
    <row r="8" spans="1:30" s="13" customFormat="1" ht="17.5" x14ac:dyDescent="0.45">
      <c r="A8" s="59" t="s">
        <v>5</v>
      </c>
      <c r="B8" s="60">
        <f t="shared" ref="B8:G8" si="0">SUM(B6:B7)</f>
        <v>1441.6379178373024</v>
      </c>
      <c r="C8" s="60">
        <f>SUM(C6:C7)</f>
        <v>2859.578605474811</v>
      </c>
      <c r="D8" s="61">
        <f t="shared" si="0"/>
        <v>-87.705982070480886</v>
      </c>
      <c r="E8" s="61">
        <f t="shared" si="0"/>
        <v>0</v>
      </c>
      <c r="F8" s="61">
        <f t="shared" si="0"/>
        <v>0</v>
      </c>
      <c r="G8" s="61">
        <f t="shared" si="0"/>
        <v>4213.5105412416333</v>
      </c>
      <c r="K8" s="27"/>
      <c r="N8" s="19"/>
      <c r="O8" s="19"/>
      <c r="P8" s="28"/>
      <c r="Q8" s="19"/>
      <c r="R8" s="19"/>
      <c r="S8" s="21"/>
      <c r="T8" s="22"/>
      <c r="U8" s="22"/>
      <c r="V8" s="22"/>
      <c r="AA8" s="12"/>
    </row>
    <row r="9" spans="1:30" s="13" customFormat="1" ht="17.5" x14ac:dyDescent="0.45">
      <c r="A9" s="91" t="s">
        <v>6</v>
      </c>
      <c r="B9" s="55"/>
      <c r="C9" s="55"/>
      <c r="D9" s="56"/>
      <c r="E9" s="56"/>
      <c r="F9" s="55"/>
      <c r="G9" s="55"/>
      <c r="I9" s="16"/>
      <c r="K9" s="24"/>
      <c r="N9" s="19"/>
      <c r="O9" s="19"/>
      <c r="P9" s="28"/>
      <c r="Q9" s="19"/>
      <c r="R9" s="19"/>
      <c r="S9" s="21"/>
      <c r="T9" s="22"/>
      <c r="U9" s="22"/>
      <c r="V9" s="22"/>
      <c r="AA9" s="92"/>
    </row>
    <row r="10" spans="1:30" s="13" customFormat="1" ht="17.5" x14ac:dyDescent="0.45">
      <c r="A10" s="57" t="s">
        <v>7</v>
      </c>
      <c r="B10" s="55">
        <f>'[1]Macro Input'!E23</f>
        <v>548359.25354404445</v>
      </c>
      <c r="C10" s="58">
        <f>'[1]Macro Input'!J23+'[1]Macro Input'!R23</f>
        <v>607344.1285948921</v>
      </c>
      <c r="D10" s="56">
        <f>'[1]Macro Input'!Y23</f>
        <v>-18627.819200761282</v>
      </c>
      <c r="E10" s="56">
        <v>0</v>
      </c>
      <c r="F10" s="56">
        <v>0</v>
      </c>
      <c r="G10" s="58">
        <f>SUM(B10:F10)</f>
        <v>1137075.5629381752</v>
      </c>
      <c r="H10" s="23"/>
      <c r="K10" s="24"/>
      <c r="L10" s="23"/>
      <c r="M10" s="23"/>
      <c r="N10" s="18"/>
      <c r="O10" s="18"/>
      <c r="P10" s="25"/>
      <c r="Q10" s="18"/>
      <c r="R10" s="18"/>
      <c r="S10" s="26"/>
      <c r="T10" s="22"/>
      <c r="U10" s="22"/>
      <c r="V10" s="22"/>
      <c r="AA10" s="12"/>
    </row>
    <row r="11" spans="1:30" s="13" customFormat="1" ht="17.5" x14ac:dyDescent="0.45">
      <c r="A11" s="91" t="s">
        <v>8</v>
      </c>
      <c r="B11" s="55"/>
      <c r="C11" s="55"/>
      <c r="D11" s="56"/>
      <c r="E11" s="56"/>
      <c r="F11" s="55"/>
      <c r="G11" s="55"/>
      <c r="I11" s="16"/>
      <c r="K11" s="24"/>
      <c r="N11" s="19"/>
      <c r="O11" s="19"/>
      <c r="P11" s="28"/>
      <c r="Q11" s="19"/>
      <c r="R11" s="19"/>
      <c r="S11" s="21"/>
      <c r="T11" s="22"/>
      <c r="U11" s="22"/>
      <c r="V11" s="22"/>
      <c r="AA11" s="92"/>
    </row>
    <row r="12" spans="1:30" s="13" customFormat="1" ht="17.5" x14ac:dyDescent="0.45">
      <c r="A12" s="57" t="s">
        <v>9</v>
      </c>
      <c r="B12" s="55">
        <f>'[1]Macro Input'!E27</f>
        <v>7652.2613202398315</v>
      </c>
      <c r="C12" s="58">
        <f>'[1]Macro Input'!J27+'[1]Macro Input'!R27</f>
        <v>17739.509756036739</v>
      </c>
      <c r="D12" s="56">
        <f>'[1]Macro Input'!Y27</f>
        <v>-544.08755248871921</v>
      </c>
      <c r="E12" s="56">
        <v>0</v>
      </c>
      <c r="F12" s="56">
        <v>0</v>
      </c>
      <c r="G12" s="58">
        <f>SUM(B12:F12)</f>
        <v>24847.683523787851</v>
      </c>
      <c r="H12" s="23"/>
      <c r="K12" s="24"/>
      <c r="L12" s="23"/>
      <c r="M12" s="23"/>
      <c r="N12" s="18"/>
      <c r="O12" s="18"/>
      <c r="P12" s="25"/>
      <c r="Q12" s="18"/>
      <c r="R12" s="18"/>
      <c r="S12" s="26"/>
      <c r="T12" s="22"/>
      <c r="U12" s="22"/>
      <c r="V12" s="22"/>
      <c r="AA12" s="12"/>
    </row>
    <row r="13" spans="1:30" s="13" customFormat="1" ht="17.5" x14ac:dyDescent="0.45">
      <c r="A13" s="91" t="s">
        <v>10</v>
      </c>
      <c r="B13" s="55"/>
      <c r="C13" s="55"/>
      <c r="D13" s="56"/>
      <c r="E13" s="56"/>
      <c r="F13" s="55"/>
      <c r="G13" s="55"/>
      <c r="I13" s="16"/>
      <c r="K13" s="24"/>
      <c r="N13" s="19"/>
      <c r="O13" s="19"/>
      <c r="P13" s="28"/>
      <c r="Q13" s="19"/>
      <c r="R13" s="19"/>
      <c r="S13" s="21"/>
      <c r="T13" s="22"/>
      <c r="U13" s="22"/>
      <c r="V13" s="22"/>
      <c r="AA13" s="92"/>
    </row>
    <row r="14" spans="1:30" s="13" customFormat="1" ht="17.5" x14ac:dyDescent="0.45">
      <c r="A14" s="57" t="s">
        <v>11</v>
      </c>
      <c r="B14" s="55">
        <f>'[1]Macro Input'!E31</f>
        <v>-13703.754024614567</v>
      </c>
      <c r="C14" s="58">
        <f>'[1]Macro Input'!J31+'[1]Macro Input'!R31</f>
        <v>0</v>
      </c>
      <c r="D14" s="56">
        <f>'[1]Macro Input'!Y31</f>
        <v>0</v>
      </c>
      <c r="E14" s="56">
        <f>'[1]Macro Input'!R31+'[1]Macro Input'!S31+'[1]Macro Input'!T31+'[1]Macro Input'!U31+'[1]Macro Input'!V31</f>
        <v>0</v>
      </c>
      <c r="F14" s="56">
        <v>0</v>
      </c>
      <c r="G14" s="58">
        <f>SUM(B14:F14)</f>
        <v>-13703.754024614567</v>
      </c>
      <c r="H14" s="23"/>
      <c r="K14" s="24"/>
      <c r="L14" s="23"/>
      <c r="M14" s="23"/>
      <c r="N14" s="18"/>
      <c r="O14" s="18"/>
      <c r="P14" s="25"/>
      <c r="Q14" s="18"/>
      <c r="R14" s="18"/>
      <c r="S14" s="26"/>
      <c r="T14" s="22"/>
      <c r="U14" s="22"/>
      <c r="V14" s="22"/>
      <c r="AA14" s="12"/>
    </row>
    <row r="15" spans="1:30" s="13" customFormat="1" ht="17.5" x14ac:dyDescent="0.45">
      <c r="A15" s="91" t="s">
        <v>12</v>
      </c>
      <c r="B15" s="55"/>
      <c r="C15" s="55"/>
      <c r="D15" s="56"/>
      <c r="E15" s="56"/>
      <c r="F15" s="55"/>
      <c r="G15" s="55"/>
      <c r="I15" s="16"/>
      <c r="K15" s="24"/>
      <c r="N15" s="19"/>
      <c r="O15" s="19"/>
      <c r="P15" s="28"/>
      <c r="Q15" s="19"/>
      <c r="R15" s="19"/>
      <c r="S15" s="21"/>
      <c r="T15" s="22"/>
      <c r="U15" s="22"/>
      <c r="V15" s="22"/>
      <c r="AA15" s="92"/>
    </row>
    <row r="16" spans="1:30" s="13" customFormat="1" ht="17.5" x14ac:dyDescent="0.45">
      <c r="A16" s="57" t="s">
        <v>13</v>
      </c>
      <c r="B16" s="55">
        <f>'[1]Macro Input'!E35</f>
        <v>3551.1638961922945</v>
      </c>
      <c r="C16" s="58">
        <f>'[1]Macro Input'!J35+'[1]Macro Input'!R35</f>
        <v>28342.726001099792</v>
      </c>
      <c r="D16" s="56">
        <f>'[1]Macro Input'!Y35</f>
        <v>23088.76337063099</v>
      </c>
      <c r="E16" s="56">
        <v>0</v>
      </c>
      <c r="F16" s="56">
        <f>'[1]Macro Input'!T35</f>
        <v>825.82249999999999</v>
      </c>
      <c r="G16" s="58">
        <f t="shared" ref="G16:G18" si="1">SUM(B16:F16)</f>
        <v>55808.475767923075</v>
      </c>
      <c r="H16" s="23"/>
      <c r="K16" s="24"/>
      <c r="L16" s="23"/>
      <c r="M16" s="23"/>
      <c r="N16" s="18"/>
      <c r="O16" s="18"/>
      <c r="P16" s="25"/>
      <c r="Q16" s="18"/>
      <c r="R16" s="18"/>
      <c r="S16" s="26"/>
      <c r="T16" s="22"/>
      <c r="U16" s="22"/>
      <c r="V16" s="22"/>
      <c r="AA16" s="12"/>
    </row>
    <row r="17" spans="1:27" s="13" customFormat="1" ht="17.5" x14ac:dyDescent="0.45">
      <c r="A17" s="57" t="s">
        <v>14</v>
      </c>
      <c r="B17" s="55">
        <f>'[1]Macro Input'!E36</f>
        <v>-4525.9670716204546</v>
      </c>
      <c r="C17" s="58">
        <f>'[1]Macro Input'!J36+'[1]Macro Input'!R36</f>
        <v>480.81410179924279</v>
      </c>
      <c r="D17" s="56">
        <f>'[1]Macro Input'!Y36</f>
        <v>609.30257646622533</v>
      </c>
      <c r="E17" s="56">
        <v>0</v>
      </c>
      <c r="F17" s="56">
        <f>'[1]Macro Input'!T36</f>
        <v>19.8187</v>
      </c>
      <c r="G17" s="58">
        <f t="shared" si="1"/>
        <v>-3416.0316933549866</v>
      </c>
      <c r="H17" s="23"/>
      <c r="K17" s="24"/>
      <c r="L17" s="23"/>
      <c r="M17" s="23"/>
      <c r="N17" s="18"/>
      <c r="O17" s="18"/>
      <c r="P17" s="25"/>
      <c r="Q17" s="18"/>
      <c r="R17" s="18"/>
      <c r="S17" s="26"/>
      <c r="T17" s="22"/>
      <c r="U17" s="22"/>
      <c r="V17" s="22"/>
      <c r="AA17" s="12"/>
    </row>
    <row r="18" spans="1:27" s="13" customFormat="1" ht="17.5" x14ac:dyDescent="0.45">
      <c r="A18" s="57" t="s">
        <v>15</v>
      </c>
      <c r="B18" s="55">
        <f>'[1]Macro Input'!E37</f>
        <v>-5899.8419875133368</v>
      </c>
      <c r="C18" s="58">
        <f>'[1]Macro Input'!J37+'[1]Macro Input'!R37</f>
        <v>506.12010715523718</v>
      </c>
      <c r="D18" s="56">
        <f>'[1]Macro Input'!Y37</f>
        <v>-15.523182667071902</v>
      </c>
      <c r="E18" s="56">
        <v>0</v>
      </c>
      <c r="F18" s="56">
        <v>0</v>
      </c>
      <c r="G18" s="58">
        <f t="shared" si="1"/>
        <v>-5409.2450630251715</v>
      </c>
      <c r="H18" s="23"/>
      <c r="K18" s="24"/>
      <c r="L18" s="23"/>
      <c r="N18" s="18"/>
      <c r="O18" s="19"/>
      <c r="P18" s="25"/>
      <c r="Q18" s="19"/>
      <c r="R18" s="19"/>
      <c r="S18" s="21"/>
      <c r="T18" s="22"/>
      <c r="U18" s="22"/>
      <c r="V18" s="22"/>
      <c r="AA18" s="12"/>
    </row>
    <row r="19" spans="1:27" s="13" customFormat="1" ht="17.5" x14ac:dyDescent="0.45">
      <c r="A19" s="57" t="s">
        <v>16</v>
      </c>
      <c r="B19" s="62">
        <f>SUM(B16:B18)</f>
        <v>-6874.6451629414969</v>
      </c>
      <c r="C19" s="62">
        <f>SUM(C16:C18)</f>
        <v>29329.660210054273</v>
      </c>
      <c r="D19" s="63">
        <f t="shared" ref="D19:G19" si="2">SUM(D16:D18)</f>
        <v>23682.542764430145</v>
      </c>
      <c r="E19" s="63">
        <f t="shared" si="2"/>
        <v>0</v>
      </c>
      <c r="F19" s="62">
        <f t="shared" si="2"/>
        <v>845.64120000000003</v>
      </c>
      <c r="G19" s="62">
        <f t="shared" si="2"/>
        <v>46983.199011542922</v>
      </c>
      <c r="H19" s="23"/>
      <c r="I19" s="16"/>
      <c r="K19" s="27"/>
      <c r="N19" s="19"/>
      <c r="O19" s="19"/>
      <c r="P19" s="28"/>
      <c r="Q19" s="19"/>
      <c r="R19" s="19"/>
      <c r="S19" s="21"/>
      <c r="T19" s="22"/>
      <c r="U19" s="22"/>
      <c r="V19" s="22"/>
      <c r="AA19" s="12"/>
    </row>
    <row r="20" spans="1:27" s="13" customFormat="1" ht="17.5" x14ac:dyDescent="0.45">
      <c r="A20" s="91" t="s">
        <v>17</v>
      </c>
      <c r="B20" s="55"/>
      <c r="C20" s="58"/>
      <c r="D20" s="64"/>
      <c r="E20" s="64"/>
      <c r="F20" s="58"/>
      <c r="G20" s="58"/>
      <c r="H20" s="23"/>
      <c r="K20" s="24"/>
      <c r="L20" s="23"/>
      <c r="M20" s="23"/>
      <c r="N20" s="18"/>
      <c r="O20" s="18"/>
      <c r="P20" s="25"/>
      <c r="Q20" s="18"/>
      <c r="R20" s="18"/>
      <c r="S20" s="26"/>
      <c r="T20" s="22"/>
      <c r="U20" s="22"/>
      <c r="V20" s="22"/>
      <c r="AA20" s="92"/>
    </row>
    <row r="21" spans="1:27" s="13" customFormat="1" ht="17.5" x14ac:dyDescent="0.45">
      <c r="A21" s="57" t="s">
        <v>18</v>
      </c>
      <c r="B21" s="55">
        <f>'[1]Macro Input'!E42</f>
        <v>-584.39112747914987</v>
      </c>
      <c r="C21" s="58">
        <f>'[1]Macro Input'!J42+'[1]Macro Input'!R42</f>
        <v>16044.007397043719</v>
      </c>
      <c r="D21" s="56">
        <f>'[1]Macro Input'!Y42</f>
        <v>22081.52167078001</v>
      </c>
      <c r="E21" s="56">
        <v>0</v>
      </c>
      <c r="F21" s="56">
        <f>'[1]Macro Input'!T42</f>
        <v>4727.3235000000004</v>
      </c>
      <c r="G21" s="58">
        <f>SUM(B21:F21)</f>
        <v>42268.461440344574</v>
      </c>
      <c r="H21" s="23"/>
      <c r="K21" s="24"/>
      <c r="L21" s="23"/>
      <c r="N21" s="18"/>
      <c r="O21" s="19"/>
      <c r="P21" s="25"/>
      <c r="Q21" s="19"/>
      <c r="R21" s="19"/>
      <c r="S21" s="21"/>
      <c r="T21" s="22"/>
      <c r="U21" s="22"/>
      <c r="V21" s="22"/>
      <c r="AA21" s="12"/>
    </row>
    <row r="22" spans="1:27" s="13" customFormat="1" ht="17.5" x14ac:dyDescent="0.45">
      <c r="A22" s="91" t="s">
        <v>19</v>
      </c>
      <c r="B22" s="55"/>
      <c r="C22" s="58"/>
      <c r="D22" s="65"/>
      <c r="E22" s="65"/>
      <c r="F22" s="58"/>
      <c r="G22" s="58"/>
      <c r="I22" s="16"/>
      <c r="K22" s="24"/>
      <c r="N22" s="19"/>
      <c r="O22" s="19"/>
      <c r="P22" s="28"/>
      <c r="Q22" s="19"/>
      <c r="R22" s="19"/>
      <c r="S22" s="21"/>
      <c r="T22" s="22"/>
      <c r="U22" s="22"/>
      <c r="V22" s="22"/>
      <c r="AA22" s="92"/>
    </row>
    <row r="23" spans="1:27" s="13" customFormat="1" ht="17.5" x14ac:dyDescent="0.45">
      <c r="A23" s="57" t="s">
        <v>20</v>
      </c>
      <c r="B23" s="55">
        <f>'[1]Macro Input'!E46</f>
        <v>-2198.5373167722528</v>
      </c>
      <c r="C23" s="58">
        <f>'[1]Macro Input'!J46+'[1]Macro Input'!R46</f>
        <v>0</v>
      </c>
      <c r="D23" s="56">
        <f>'[1]Macro Input'!Y46</f>
        <v>0</v>
      </c>
      <c r="E23" s="56">
        <v>0</v>
      </c>
      <c r="F23" s="56">
        <f>'[1]Macro Input'!T46</f>
        <v>0</v>
      </c>
      <c r="G23" s="58">
        <f>SUM(B23:F23)</f>
        <v>-2198.5373167722528</v>
      </c>
      <c r="H23" s="23"/>
      <c r="K23" s="24"/>
      <c r="L23" s="23"/>
      <c r="M23" s="23"/>
      <c r="N23" s="18"/>
      <c r="O23" s="18"/>
      <c r="P23" s="25"/>
      <c r="Q23" s="18"/>
      <c r="R23" s="18"/>
      <c r="S23" s="26"/>
      <c r="T23" s="22"/>
      <c r="U23" s="22"/>
      <c r="V23" s="22"/>
      <c r="AA23" s="12"/>
    </row>
    <row r="24" spans="1:27" s="13" customFormat="1" ht="17.5" x14ac:dyDescent="0.45">
      <c r="A24" s="57" t="s">
        <v>21</v>
      </c>
      <c r="B24" s="55">
        <f>'[1]Macro Input'!E47</f>
        <v>-3425.1986271788978</v>
      </c>
      <c r="C24" s="58">
        <f>'[1]Macro Input'!J47+'[1]Macro Input'!R47</f>
        <v>0</v>
      </c>
      <c r="D24" s="56">
        <f>'[1]Macro Input'!Y47</f>
        <v>0</v>
      </c>
      <c r="E24" s="56">
        <v>0</v>
      </c>
      <c r="F24" s="56">
        <f>'[1]Macro Input'!T47</f>
        <v>0</v>
      </c>
      <c r="G24" s="58">
        <f t="shared" ref="G24:G28" si="3">SUM(B24:F24)</f>
        <v>-3425.1986271788978</v>
      </c>
      <c r="H24" s="23"/>
      <c r="K24" s="24"/>
      <c r="L24" s="23"/>
      <c r="M24" s="23"/>
      <c r="N24" s="18"/>
      <c r="O24" s="18"/>
      <c r="P24" s="25"/>
      <c r="Q24" s="18"/>
      <c r="R24" s="18"/>
      <c r="S24" s="26"/>
      <c r="T24" s="22"/>
      <c r="U24" s="22"/>
      <c r="V24" s="22"/>
      <c r="AA24" s="12"/>
    </row>
    <row r="25" spans="1:27" s="13" customFormat="1" ht="17.5" x14ac:dyDescent="0.45">
      <c r="A25" s="57" t="s">
        <v>22</v>
      </c>
      <c r="B25" s="55">
        <f>'[1]Macro Input'!E48</f>
        <v>-2358.87344282914</v>
      </c>
      <c r="C25" s="58">
        <f>'[1]Macro Input'!J48+'[1]Macro Input'!R48</f>
        <v>0</v>
      </c>
      <c r="D25" s="56">
        <f>'[1]Macro Input'!Y48</f>
        <v>0</v>
      </c>
      <c r="E25" s="56">
        <v>0</v>
      </c>
      <c r="F25" s="56">
        <f>'[1]Macro Input'!T48</f>
        <v>0</v>
      </c>
      <c r="G25" s="58">
        <f t="shared" si="3"/>
        <v>-2358.87344282914</v>
      </c>
      <c r="H25" s="23"/>
      <c r="K25" s="24"/>
      <c r="L25" s="23"/>
      <c r="N25" s="18"/>
      <c r="O25" s="19"/>
      <c r="P25" s="25"/>
      <c r="Q25" s="19"/>
      <c r="R25" s="19"/>
      <c r="S25" s="21"/>
      <c r="T25" s="22"/>
      <c r="U25" s="22"/>
      <c r="V25" s="22"/>
      <c r="AA25" s="12"/>
    </row>
    <row r="26" spans="1:27" s="13" customFormat="1" ht="17.5" x14ac:dyDescent="0.45">
      <c r="A26" s="57" t="s">
        <v>23</v>
      </c>
      <c r="B26" s="55">
        <f>'[1]Macro Input'!E49</f>
        <v>-24799.245904257161</v>
      </c>
      <c r="C26" s="58">
        <f>'[1]Macro Input'!J49+'[1]Macro Input'!R49</f>
        <v>17182.777638169515</v>
      </c>
      <c r="D26" s="56">
        <f>'[1]Macro Input'!Y49</f>
        <v>-6227.6875526988524</v>
      </c>
      <c r="E26" s="56">
        <v>0</v>
      </c>
      <c r="F26" s="56">
        <f>'[1]Macro Input'!T49</f>
        <v>259.68145315999999</v>
      </c>
      <c r="G26" s="58">
        <f t="shared" si="3"/>
        <v>-13584.474365626498</v>
      </c>
      <c r="H26" s="23"/>
      <c r="I26" s="16"/>
      <c r="K26" s="24"/>
      <c r="L26" s="23"/>
      <c r="N26" s="18"/>
      <c r="O26" s="19"/>
      <c r="P26" s="25"/>
      <c r="Q26" s="19"/>
      <c r="R26" s="19"/>
      <c r="S26" s="21"/>
      <c r="T26" s="22"/>
      <c r="U26" s="22"/>
      <c r="V26" s="22"/>
      <c r="AA26" s="12"/>
    </row>
    <row r="27" spans="1:27" s="13" customFormat="1" ht="17.5" x14ac:dyDescent="0.45">
      <c r="A27" s="57" t="s">
        <v>24</v>
      </c>
      <c r="B27" s="55">
        <f>'[1]Macro Input'!E50</f>
        <v>-25169.371249133939</v>
      </c>
      <c r="C27" s="58">
        <f>'[1]Macro Input'!J50+'[1]Macro Input'!R50</f>
        <v>0</v>
      </c>
      <c r="D27" s="56">
        <f>'[1]Macro Input'!Y50</f>
        <v>0</v>
      </c>
      <c r="E27" s="56">
        <v>0</v>
      </c>
      <c r="F27" s="56">
        <f>'[1]Macro Input'!T50</f>
        <v>0</v>
      </c>
      <c r="G27" s="58">
        <f t="shared" si="3"/>
        <v>-25169.371249133939</v>
      </c>
      <c r="H27" s="23"/>
      <c r="K27" s="24"/>
      <c r="L27" s="23"/>
      <c r="M27" s="23"/>
      <c r="N27" s="18"/>
      <c r="O27" s="18"/>
      <c r="P27" s="25"/>
      <c r="Q27" s="18"/>
      <c r="R27" s="18"/>
      <c r="S27" s="26"/>
      <c r="T27" s="22"/>
      <c r="U27" s="22"/>
      <c r="V27" s="22"/>
      <c r="AA27" s="12"/>
    </row>
    <row r="28" spans="1:27" s="13" customFormat="1" ht="17.5" x14ac:dyDescent="0.45">
      <c r="A28" s="57" t="s">
        <v>25</v>
      </c>
      <c r="B28" s="55">
        <f>'[1]Macro Input'!E51</f>
        <v>-25423.616876746339</v>
      </c>
      <c r="C28" s="58">
        <f>'[1]Macro Input'!J51+'[1]Macro Input'!R51</f>
        <v>0</v>
      </c>
      <c r="D28" s="56">
        <f>'[1]Macro Input'!Y51</f>
        <v>0</v>
      </c>
      <c r="E28" s="56">
        <v>0</v>
      </c>
      <c r="F28" s="56">
        <f>'[1]Macro Input'!T51</f>
        <v>0</v>
      </c>
      <c r="G28" s="58">
        <f t="shared" si="3"/>
        <v>-25423.616876746339</v>
      </c>
      <c r="H28" s="23"/>
      <c r="K28" s="24"/>
      <c r="L28" s="23"/>
      <c r="M28" s="23"/>
      <c r="N28" s="18"/>
      <c r="O28" s="18"/>
      <c r="P28" s="25"/>
      <c r="Q28" s="18"/>
      <c r="R28" s="18"/>
      <c r="S28" s="26"/>
      <c r="T28" s="22"/>
      <c r="U28" s="22"/>
      <c r="V28" s="22"/>
      <c r="AA28" s="12"/>
    </row>
    <row r="29" spans="1:27" s="13" customFormat="1" ht="17.5" x14ac:dyDescent="0.45">
      <c r="A29" s="57" t="s">
        <v>26</v>
      </c>
      <c r="B29" s="55">
        <f>'[1]Macro Input'!E52</f>
        <v>-850.63450503710408</v>
      </c>
      <c r="C29" s="58">
        <f>'[1]Macro Input'!J52+'[1]Macro Input'!R52</f>
        <v>0</v>
      </c>
      <c r="D29" s="56">
        <f>'[1]Macro Input'!Y52</f>
        <v>0</v>
      </c>
      <c r="E29" s="56">
        <v>0</v>
      </c>
      <c r="F29" s="56">
        <f>'[1]Macro Input'!T52</f>
        <v>0</v>
      </c>
      <c r="G29" s="58">
        <f>SUM(B29:F29)</f>
        <v>-850.63450503710408</v>
      </c>
      <c r="H29" s="23"/>
      <c r="K29" s="24"/>
      <c r="L29" s="23"/>
      <c r="M29" s="23"/>
      <c r="N29" s="18"/>
      <c r="O29" s="18"/>
      <c r="P29" s="25"/>
      <c r="Q29" s="18"/>
      <c r="R29" s="18"/>
      <c r="S29" s="26"/>
      <c r="T29" s="22"/>
      <c r="U29" s="22"/>
      <c r="V29" s="22"/>
      <c r="AA29" s="12"/>
    </row>
    <row r="30" spans="1:27" s="13" customFormat="1" ht="17.5" x14ac:dyDescent="0.45">
      <c r="A30" s="59" t="s">
        <v>27</v>
      </c>
      <c r="B30" s="60">
        <f t="shared" ref="B30:F30" si="4">SUM(B23:B29)</f>
        <v>-84225.477921954822</v>
      </c>
      <c r="C30" s="60">
        <f>SUM(C23:C29)</f>
        <v>17182.777638169515</v>
      </c>
      <c r="D30" s="61">
        <f t="shared" si="4"/>
        <v>-6227.6875526988524</v>
      </c>
      <c r="E30" s="61">
        <f t="shared" si="4"/>
        <v>0</v>
      </c>
      <c r="F30" s="60">
        <f t="shared" si="4"/>
        <v>259.68145315999999</v>
      </c>
      <c r="G30" s="60">
        <f>SUM(G23:G29)</f>
        <v>-73010.70638332417</v>
      </c>
      <c r="K30" s="27"/>
      <c r="L30" s="23"/>
      <c r="M30" s="23"/>
      <c r="N30" s="18"/>
      <c r="O30" s="18"/>
      <c r="P30" s="25"/>
      <c r="Q30" s="18"/>
      <c r="R30" s="18"/>
      <c r="S30" s="26"/>
      <c r="T30" s="22"/>
      <c r="U30" s="22"/>
      <c r="V30" s="22"/>
      <c r="AA30" s="12"/>
    </row>
    <row r="31" spans="1:27" s="13" customFormat="1" ht="17.5" x14ac:dyDescent="0.45">
      <c r="A31" s="91" t="s">
        <v>28</v>
      </c>
      <c r="B31" s="55"/>
      <c r="C31" s="55"/>
      <c r="D31" s="56"/>
      <c r="E31" s="56"/>
      <c r="F31" s="55"/>
      <c r="G31" s="55"/>
      <c r="I31" s="16"/>
      <c r="K31" s="24"/>
      <c r="N31" s="19"/>
      <c r="O31" s="19"/>
      <c r="P31" s="28"/>
      <c r="Q31" s="19"/>
      <c r="R31" s="19"/>
      <c r="S31" s="21"/>
      <c r="T31" s="22"/>
      <c r="U31" s="22"/>
      <c r="V31" s="22"/>
    </row>
    <row r="32" spans="1:27" s="13" customFormat="1" ht="17.5" x14ac:dyDescent="0.45">
      <c r="A32" s="57" t="s">
        <v>29</v>
      </c>
      <c r="B32" s="55">
        <f>'[1]Macro Input'!E57</f>
        <v>31197.804279785651</v>
      </c>
      <c r="C32" s="58">
        <f>'[1]Macro Input'!J57+'[1]Macro Input'!R57</f>
        <v>49954.054576921822</v>
      </c>
      <c r="D32" s="56">
        <f>'[1]Macro Input'!Y57</f>
        <v>-1532.138129262358</v>
      </c>
      <c r="E32" s="56">
        <v>0</v>
      </c>
      <c r="F32" s="56">
        <v>0</v>
      </c>
      <c r="G32" s="58">
        <f t="shared" ref="G32:G43" si="5">SUM(B32:F32)</f>
        <v>79619.720727445121</v>
      </c>
      <c r="H32" s="23"/>
      <c r="K32" s="24"/>
      <c r="L32" s="23"/>
      <c r="M32" s="23"/>
      <c r="N32" s="18"/>
      <c r="O32" s="18"/>
      <c r="P32" s="25"/>
      <c r="Q32" s="18"/>
      <c r="R32" s="18"/>
      <c r="S32" s="26"/>
      <c r="T32" s="22"/>
      <c r="U32" s="22"/>
      <c r="V32" s="22"/>
      <c r="AA32" s="12"/>
    </row>
    <row r="33" spans="1:27" s="13" customFormat="1" ht="17.5" x14ac:dyDescent="0.45">
      <c r="A33" s="57" t="s">
        <v>30</v>
      </c>
      <c r="B33" s="55">
        <f>'[1]Macro Input'!E58</f>
        <v>37773.116498699186</v>
      </c>
      <c r="C33" s="58">
        <f>'[1]Macro Input'!J58+'[1]Macro Input'!R58</f>
        <v>57596.468195086083</v>
      </c>
      <c r="D33" s="56">
        <f>'[1]Macro Input'!Y58</f>
        <v>-1766.5381875389835</v>
      </c>
      <c r="E33" s="56">
        <v>0</v>
      </c>
      <c r="F33" s="56">
        <v>0</v>
      </c>
      <c r="G33" s="58">
        <f t="shared" si="5"/>
        <v>93603.046506246275</v>
      </c>
      <c r="H33" s="23"/>
      <c r="K33" s="24"/>
      <c r="L33" s="23"/>
      <c r="M33" s="23"/>
      <c r="N33" s="18"/>
      <c r="O33" s="18"/>
      <c r="P33" s="25"/>
      <c r="Q33" s="18"/>
      <c r="R33" s="18"/>
      <c r="S33" s="26"/>
      <c r="T33" s="22"/>
      <c r="U33" s="22"/>
      <c r="V33" s="22"/>
      <c r="AA33" s="12"/>
    </row>
    <row r="34" spans="1:27" s="13" customFormat="1" ht="17.5" x14ac:dyDescent="0.45">
      <c r="A34" s="57" t="s">
        <v>31</v>
      </c>
      <c r="B34" s="55">
        <f>'[1]Macro Input'!E59</f>
        <v>331537.72623905865</v>
      </c>
      <c r="C34" s="58">
        <f>'[1]Macro Input'!J59+'[1]Macro Input'!R59</f>
        <v>487672.02925633779</v>
      </c>
      <c r="D34" s="56">
        <f>'[1]Macro Input'!Y59</f>
        <v>-14957.362659077866</v>
      </c>
      <c r="E34" s="56">
        <v>0</v>
      </c>
      <c r="F34" s="56">
        <v>0</v>
      </c>
      <c r="G34" s="58">
        <f t="shared" si="5"/>
        <v>804252.39283631858</v>
      </c>
      <c r="H34" s="23"/>
      <c r="K34" s="24"/>
      <c r="L34" s="23"/>
      <c r="M34" s="18"/>
      <c r="N34" s="18"/>
      <c r="O34" s="18"/>
      <c r="P34" s="25"/>
      <c r="Q34" s="18"/>
      <c r="R34" s="18"/>
      <c r="S34" s="26"/>
      <c r="T34" s="22"/>
      <c r="U34" s="22"/>
      <c r="V34" s="22"/>
      <c r="AA34" s="12"/>
    </row>
    <row r="35" spans="1:27" s="13" customFormat="1" ht="17.5" x14ac:dyDescent="0.45">
      <c r="A35" s="57" t="s">
        <v>32</v>
      </c>
      <c r="B35" s="55">
        <f>'[1]Macro Input'!E60</f>
        <v>4592.2102114324261</v>
      </c>
      <c r="C35" s="58">
        <f>'[1]Macro Input'!J60+'[1]Macro Input'!R60</f>
        <v>10046.484127178157</v>
      </c>
      <c r="D35" s="56">
        <f>'[1]Macro Input'!Y60</f>
        <v>-308.13517594606412</v>
      </c>
      <c r="E35" s="56">
        <v>0</v>
      </c>
      <c r="F35" s="56">
        <v>0</v>
      </c>
      <c r="G35" s="58">
        <f t="shared" si="5"/>
        <v>14330.559162664518</v>
      </c>
      <c r="H35" s="23"/>
      <c r="K35" s="24"/>
      <c r="L35" s="23"/>
      <c r="M35" s="18"/>
      <c r="N35" s="18"/>
      <c r="O35" s="18"/>
      <c r="P35" s="25"/>
      <c r="Q35" s="18"/>
      <c r="R35" s="18"/>
      <c r="S35" s="26"/>
      <c r="T35" s="22"/>
      <c r="U35" s="22"/>
      <c r="V35" s="22"/>
      <c r="AA35" s="12"/>
    </row>
    <row r="36" spans="1:27" s="13" customFormat="1" ht="17.5" x14ac:dyDescent="0.45">
      <c r="A36" s="57" t="s">
        <v>33</v>
      </c>
      <c r="B36" s="55">
        <f>'[1]Macro Input'!E61</f>
        <v>-1055.201547674337</v>
      </c>
      <c r="C36" s="58">
        <f>'[1]Macro Input'!J61+'[1]Macro Input'!R61</f>
        <v>1847.3383911466624</v>
      </c>
      <c r="D36" s="56">
        <f>'[1]Macro Input'!Y61</f>
        <v>-56.659616735772396</v>
      </c>
      <c r="E36" s="56">
        <v>0</v>
      </c>
      <c r="F36" s="56">
        <v>0</v>
      </c>
      <c r="G36" s="58">
        <f t="shared" si="5"/>
        <v>735.47722673655301</v>
      </c>
      <c r="H36" s="23"/>
      <c r="K36" s="24"/>
      <c r="L36" s="23"/>
      <c r="M36" s="18"/>
      <c r="N36" s="18"/>
      <c r="O36" s="18"/>
      <c r="P36" s="25"/>
      <c r="Q36" s="18"/>
      <c r="R36" s="18"/>
      <c r="S36" s="26"/>
      <c r="T36" s="22"/>
      <c r="U36" s="22"/>
      <c r="V36" s="22"/>
      <c r="AA36" s="12"/>
    </row>
    <row r="37" spans="1:27" s="13" customFormat="1" ht="17.5" x14ac:dyDescent="0.45">
      <c r="A37" s="57" t="s">
        <v>34</v>
      </c>
      <c r="B37" s="55">
        <f>'[1]Macro Input'!E62</f>
        <v>-550.00952231073961</v>
      </c>
      <c r="C37" s="58">
        <f>'[1]Macro Input'!J62+'[1]Macro Input'!R62</f>
        <v>25.306005355994408</v>
      </c>
      <c r="D37" s="56">
        <f>'[1]Macro Input'!Y62</f>
        <v>-0.77615913329712671</v>
      </c>
      <c r="E37" s="56">
        <v>0</v>
      </c>
      <c r="F37" s="56">
        <v>0</v>
      </c>
      <c r="G37" s="58">
        <f t="shared" si="5"/>
        <v>-525.47967608804231</v>
      </c>
      <c r="H37" s="23"/>
      <c r="K37" s="24"/>
      <c r="L37" s="23"/>
      <c r="M37" s="18"/>
      <c r="N37" s="18"/>
      <c r="O37" s="18"/>
      <c r="P37" s="25"/>
      <c r="Q37" s="18"/>
      <c r="R37" s="18"/>
      <c r="S37" s="26"/>
      <c r="T37" s="22"/>
      <c r="U37" s="22"/>
      <c r="V37" s="22"/>
      <c r="AA37" s="12"/>
    </row>
    <row r="38" spans="1:27" s="13" customFormat="1" ht="17.5" x14ac:dyDescent="0.45">
      <c r="A38" s="57" t="s">
        <v>35</v>
      </c>
      <c r="B38" s="55">
        <f>'[1]Macro Input'!E63</f>
        <v>-1767.9973891378413</v>
      </c>
      <c r="C38" s="58">
        <f>'[1]Macro Input'!J63+'[1]Macro Input'!R63</f>
        <v>0</v>
      </c>
      <c r="D38" s="56">
        <f>'[1]Macro Input'!Y63</f>
        <v>0</v>
      </c>
      <c r="E38" s="56">
        <v>0</v>
      </c>
      <c r="F38" s="56">
        <v>0</v>
      </c>
      <c r="G38" s="58">
        <f t="shared" si="5"/>
        <v>-1767.9973891378413</v>
      </c>
      <c r="H38" s="23"/>
      <c r="K38" s="24"/>
      <c r="L38" s="23"/>
      <c r="M38" s="18"/>
      <c r="N38" s="18"/>
      <c r="O38" s="18"/>
      <c r="P38" s="25"/>
      <c r="Q38" s="18"/>
      <c r="R38" s="18"/>
      <c r="S38" s="26"/>
      <c r="T38" s="22"/>
      <c r="U38" s="22"/>
      <c r="V38" s="22"/>
      <c r="AA38" s="12"/>
    </row>
    <row r="39" spans="1:27" s="13" customFormat="1" ht="17.5" x14ac:dyDescent="0.45">
      <c r="A39" s="57" t="s">
        <v>36</v>
      </c>
      <c r="B39" s="55">
        <f>'[1]Macro Input'!E64</f>
        <v>63293.04745695147</v>
      </c>
      <c r="C39" s="58">
        <f>'[1]Macro Input'!J64+'[1]Macro Input'!R64</f>
        <v>64378.477631058173</v>
      </c>
      <c r="D39" s="56">
        <f>'[1]Macro Input'!Y64</f>
        <v>-1974.5488352806833</v>
      </c>
      <c r="E39" s="56">
        <v>0</v>
      </c>
      <c r="F39" s="56">
        <v>0</v>
      </c>
      <c r="G39" s="58">
        <f t="shared" si="5"/>
        <v>125696.97625272896</v>
      </c>
      <c r="H39" s="23"/>
      <c r="K39" s="24"/>
      <c r="L39" s="23"/>
      <c r="M39" s="18"/>
      <c r="N39" s="18"/>
      <c r="O39" s="18"/>
      <c r="P39" s="25"/>
      <c r="Q39" s="18"/>
      <c r="R39" s="18"/>
      <c r="S39" s="26"/>
      <c r="T39" s="22"/>
      <c r="U39" s="22"/>
      <c r="V39" s="22"/>
      <c r="AA39" s="12"/>
    </row>
    <row r="40" spans="1:27" s="13" customFormat="1" ht="17.5" x14ac:dyDescent="0.45">
      <c r="A40" s="57" t="s">
        <v>37</v>
      </c>
      <c r="B40" s="55">
        <f>'[1]Macro Input'!E65</f>
        <v>22512.501649575701</v>
      </c>
      <c r="C40" s="58">
        <f>'[1]Macro Input'!J65+'[1]Macro Input'!R65</f>
        <v>40945.116669445481</v>
      </c>
      <c r="D40" s="56">
        <f>'[1]Macro Input'!Y65</f>
        <v>-1255.8254777848642</v>
      </c>
      <c r="E40" s="56">
        <v>0</v>
      </c>
      <c r="F40" s="56">
        <v>0</v>
      </c>
      <c r="G40" s="58">
        <f t="shared" si="5"/>
        <v>62201.792841236318</v>
      </c>
      <c r="H40" s="23"/>
      <c r="K40" s="24"/>
      <c r="L40" s="23"/>
      <c r="M40" s="18"/>
      <c r="N40" s="18"/>
      <c r="O40" s="18"/>
      <c r="P40" s="25"/>
      <c r="Q40" s="18"/>
      <c r="R40" s="18"/>
      <c r="S40" s="26"/>
      <c r="T40" s="22"/>
      <c r="U40" s="22"/>
      <c r="V40" s="22"/>
      <c r="AA40" s="12"/>
    </row>
    <row r="41" spans="1:27" s="13" customFormat="1" ht="17.5" x14ac:dyDescent="0.45">
      <c r="A41" s="57" t="s">
        <v>38</v>
      </c>
      <c r="B41" s="55">
        <f>'[1]Macro Input'!E66</f>
        <v>65263.0209435785</v>
      </c>
      <c r="C41" s="58">
        <f>'[1]Macro Input'!J66+'[1]Macro Input'!R66</f>
        <v>95555.476232259127</v>
      </c>
      <c r="D41" s="56">
        <f>'[1]Macro Input'!Y66</f>
        <v>-2930.7768875863171</v>
      </c>
      <c r="E41" s="56">
        <v>0</v>
      </c>
      <c r="F41" s="56">
        <v>0</v>
      </c>
      <c r="G41" s="58">
        <f t="shared" si="5"/>
        <v>157887.72028825132</v>
      </c>
      <c r="H41" s="23"/>
      <c r="K41" s="24"/>
      <c r="L41" s="23"/>
      <c r="M41" s="18"/>
      <c r="N41" s="18"/>
      <c r="O41" s="18"/>
      <c r="P41" s="25"/>
      <c r="Q41" s="18"/>
      <c r="R41" s="18"/>
      <c r="S41" s="26"/>
      <c r="T41" s="22"/>
      <c r="U41" s="22"/>
      <c r="V41" s="22"/>
      <c r="AA41" s="12"/>
    </row>
    <row r="42" spans="1:27" s="13" customFormat="1" ht="17.5" x14ac:dyDescent="0.45">
      <c r="A42" s="57" t="s">
        <v>39</v>
      </c>
      <c r="B42" s="55">
        <f>'[1]Macro Input'!E67</f>
        <v>-215.12376644970664</v>
      </c>
      <c r="C42" s="58">
        <f>'[1]Macro Input'!J67+'[1]Macro Input'!R67</f>
        <v>2328.1524929459056</v>
      </c>
      <c r="D42" s="56">
        <f>'[1]Macro Input'!Y67</f>
        <v>-71.406640269547182</v>
      </c>
      <c r="E42" s="56">
        <v>0</v>
      </c>
      <c r="F42" s="56">
        <v>0</v>
      </c>
      <c r="G42" s="58">
        <f t="shared" si="5"/>
        <v>2041.6220862266518</v>
      </c>
      <c r="H42" s="23"/>
      <c r="K42" s="24"/>
      <c r="L42" s="23"/>
      <c r="M42" s="18"/>
      <c r="N42" s="18"/>
      <c r="O42" s="18"/>
      <c r="P42" s="25"/>
      <c r="Q42" s="18"/>
      <c r="R42" s="18"/>
      <c r="S42" s="26"/>
      <c r="T42" s="22"/>
      <c r="U42" s="22"/>
      <c r="V42" s="22"/>
      <c r="AA42" s="12"/>
    </row>
    <row r="43" spans="1:27" s="13" customFormat="1" ht="17.5" x14ac:dyDescent="0.45">
      <c r="A43" s="57" t="s">
        <v>40</v>
      </c>
      <c r="B43" s="55">
        <f>'[1]Macro Input'!E68</f>
        <v>68433.842534773983</v>
      </c>
      <c r="C43" s="58">
        <f>'[1]Macro Input'!J68+'[1]Macro Input'!R68</f>
        <v>120912.09360110412</v>
      </c>
      <c r="D43" s="56">
        <f>'[1]Macro Input'!Y68</f>
        <v>-3708.4883392183642</v>
      </c>
      <c r="E43" s="56">
        <v>0</v>
      </c>
      <c r="F43" s="56">
        <v>0</v>
      </c>
      <c r="G43" s="58">
        <f t="shared" si="5"/>
        <v>185637.44779665972</v>
      </c>
      <c r="H43" s="23"/>
      <c r="K43" s="24"/>
      <c r="L43" s="23"/>
      <c r="M43" s="18"/>
      <c r="N43" s="18"/>
      <c r="O43" s="18"/>
      <c r="P43" s="25"/>
      <c r="Q43" s="18"/>
      <c r="R43" s="18"/>
      <c r="S43" s="26"/>
      <c r="T43" s="22"/>
      <c r="U43" s="22"/>
      <c r="V43" s="22"/>
      <c r="AA43" s="12"/>
    </row>
    <row r="44" spans="1:27" s="13" customFormat="1" ht="17.5" x14ac:dyDescent="0.45">
      <c r="A44" s="59" t="s">
        <v>41</v>
      </c>
      <c r="B44" s="60">
        <f t="shared" ref="B44:F44" si="6">SUM(B32:B43)</f>
        <v>621014.93758828286</v>
      </c>
      <c r="C44" s="60">
        <f>SUM(C32:C43)</f>
        <v>931260.9971788394</v>
      </c>
      <c r="D44" s="60">
        <f t="shared" si="6"/>
        <v>-28562.656107834115</v>
      </c>
      <c r="E44" s="60">
        <f t="shared" si="6"/>
        <v>0</v>
      </c>
      <c r="F44" s="60">
        <f t="shared" si="6"/>
        <v>0</v>
      </c>
      <c r="G44" s="60">
        <f>SUM(G32:G43)</f>
        <v>1523713.2786592883</v>
      </c>
      <c r="H44" s="23"/>
      <c r="K44" s="27"/>
      <c r="L44" s="23"/>
      <c r="M44" s="23"/>
      <c r="N44" s="18"/>
      <c r="O44" s="18"/>
      <c r="P44" s="25"/>
      <c r="Q44" s="18"/>
      <c r="R44" s="18"/>
      <c r="S44" s="26"/>
      <c r="T44" s="22"/>
      <c r="U44" s="22"/>
      <c r="V44" s="22"/>
      <c r="AA44" s="12"/>
    </row>
    <row r="45" spans="1:27" s="13" customFormat="1" ht="17.5" x14ac:dyDescent="0.45">
      <c r="A45" s="91" t="s">
        <v>42</v>
      </c>
      <c r="B45" s="55"/>
      <c r="C45" s="58"/>
      <c r="D45" s="66"/>
      <c r="E45" s="65"/>
      <c r="F45" s="55"/>
      <c r="G45" s="55"/>
      <c r="K45" s="24"/>
      <c r="N45" s="19"/>
      <c r="O45" s="19"/>
      <c r="P45" s="28"/>
      <c r="Q45" s="19"/>
      <c r="R45" s="19"/>
      <c r="S45" s="21"/>
      <c r="T45" s="22"/>
      <c r="U45" s="22"/>
      <c r="V45" s="22"/>
      <c r="AA45" s="92"/>
    </row>
    <row r="46" spans="1:27" s="13" customFormat="1" ht="17.5" x14ac:dyDescent="0.45">
      <c r="A46" s="57" t="s">
        <v>43</v>
      </c>
      <c r="B46" s="55">
        <f>'[1]Macro Input'!E73</f>
        <v>-3703.2190325131523</v>
      </c>
      <c r="C46" s="58">
        <f>'[1]Macro Input'!J73+'[1]Macro Input'!R73</f>
        <v>0</v>
      </c>
      <c r="D46" s="56">
        <f>'[1]Macro Input'!Y73</f>
        <v>0</v>
      </c>
      <c r="E46" s="56">
        <v>0</v>
      </c>
      <c r="F46" s="56">
        <v>0</v>
      </c>
      <c r="G46" s="58">
        <f t="shared" ref="G46:G53" si="7">SUM(B46:F46)</f>
        <v>-3703.2190325131523</v>
      </c>
      <c r="H46" s="23"/>
      <c r="K46" s="24"/>
      <c r="L46" s="23"/>
      <c r="N46" s="18"/>
      <c r="O46" s="19"/>
      <c r="P46" s="25"/>
      <c r="Q46" s="19"/>
      <c r="R46" s="19"/>
      <c r="S46" s="21"/>
      <c r="T46" s="22"/>
      <c r="U46" s="22"/>
      <c r="V46" s="22"/>
      <c r="AA46" s="12"/>
    </row>
    <row r="47" spans="1:27" s="13" customFormat="1" ht="17.5" x14ac:dyDescent="0.45">
      <c r="A47" s="57" t="s">
        <v>44</v>
      </c>
      <c r="B47" s="55">
        <f>'[1]Macro Input'!E74</f>
        <v>1783.4848825223062</v>
      </c>
      <c r="C47" s="58">
        <f>'[1]Macro Input'!J74+'[1]Macro Input'!R74</f>
        <v>6453.0313663264833</v>
      </c>
      <c r="D47" s="56">
        <f>'[1]Macro Input'!Y74</f>
        <v>-197.92057900827248</v>
      </c>
      <c r="E47" s="56">
        <v>0</v>
      </c>
      <c r="F47" s="56">
        <v>0</v>
      </c>
      <c r="G47" s="58">
        <f t="shared" si="7"/>
        <v>8038.5956698405171</v>
      </c>
      <c r="H47" s="23"/>
      <c r="I47" s="16"/>
      <c r="K47" s="24"/>
      <c r="L47" s="23"/>
      <c r="N47" s="18"/>
      <c r="O47" s="19"/>
      <c r="P47" s="25"/>
      <c r="Q47" s="19"/>
      <c r="R47" s="19"/>
      <c r="S47" s="21"/>
      <c r="T47" s="22"/>
      <c r="U47" s="22"/>
      <c r="V47" s="22"/>
      <c r="AA47" s="12"/>
    </row>
    <row r="48" spans="1:27" s="13" customFormat="1" ht="17.5" x14ac:dyDescent="0.45">
      <c r="A48" s="57" t="s">
        <v>45</v>
      </c>
      <c r="B48" s="55">
        <f>'[1]Macro Input'!E75</f>
        <v>19702.62364365143</v>
      </c>
      <c r="C48" s="58">
        <f>'[1]Macro Input'!J75+'[1]Macro Input'!R75</f>
        <v>61240.532966649742</v>
      </c>
      <c r="D48" s="56">
        <f>'[1]Macro Input'!Y75</f>
        <v>-1878.3051027433694</v>
      </c>
      <c r="E48" s="56">
        <v>0</v>
      </c>
      <c r="F48" s="56">
        <v>0</v>
      </c>
      <c r="G48" s="58">
        <f t="shared" si="7"/>
        <v>79064.851507557803</v>
      </c>
      <c r="H48" s="23"/>
      <c r="K48" s="24"/>
      <c r="L48" s="23"/>
      <c r="M48" s="23"/>
      <c r="N48" s="18"/>
      <c r="O48" s="18"/>
      <c r="P48" s="25"/>
      <c r="Q48" s="18"/>
      <c r="R48" s="18"/>
      <c r="S48" s="26"/>
      <c r="T48" s="22"/>
      <c r="U48" s="22"/>
      <c r="V48" s="22"/>
      <c r="AA48" s="12"/>
    </row>
    <row r="49" spans="1:27" s="13" customFormat="1" ht="17.5" x14ac:dyDescent="0.45">
      <c r="A49" s="57" t="s">
        <v>46</v>
      </c>
      <c r="B49" s="55">
        <f>'[1]Macro Input'!E76</f>
        <v>-862.17081407080286</v>
      </c>
      <c r="C49" s="58">
        <f>'[1]Macro Input'!J76+'[1]Macro Input'!R76</f>
        <v>0</v>
      </c>
      <c r="D49" s="56">
        <f>'[1]Macro Input'!Y76</f>
        <v>0</v>
      </c>
      <c r="E49" s="56">
        <v>0</v>
      </c>
      <c r="F49" s="56">
        <v>0</v>
      </c>
      <c r="G49" s="58">
        <f t="shared" si="7"/>
        <v>-862.17081407080286</v>
      </c>
      <c r="H49" s="23"/>
      <c r="K49" s="24"/>
      <c r="L49" s="23"/>
      <c r="M49" s="23"/>
      <c r="N49" s="18"/>
      <c r="O49" s="18"/>
      <c r="P49" s="25"/>
      <c r="Q49" s="18"/>
      <c r="R49" s="18"/>
      <c r="S49" s="26"/>
      <c r="T49" s="22"/>
      <c r="U49" s="22"/>
      <c r="V49" s="22"/>
      <c r="AA49" s="12"/>
    </row>
    <row r="50" spans="1:27" s="13" customFormat="1" ht="17.5" x14ac:dyDescent="0.45">
      <c r="A50" s="57" t="s">
        <v>47</v>
      </c>
      <c r="B50" s="55">
        <f>'[1]Macro Input'!E77</f>
        <v>-189.76880182093365</v>
      </c>
      <c r="C50" s="58">
        <f>'[1]Macro Input'!J77+'[1]Macro Input'!R77</f>
        <v>0</v>
      </c>
      <c r="D50" s="56">
        <f>'[1]Macro Input'!Y77</f>
        <v>0</v>
      </c>
      <c r="E50" s="56">
        <v>0</v>
      </c>
      <c r="F50" s="56">
        <v>0</v>
      </c>
      <c r="G50" s="58">
        <f t="shared" si="7"/>
        <v>-189.76880182093365</v>
      </c>
      <c r="H50" s="23"/>
      <c r="K50" s="24"/>
      <c r="L50" s="23"/>
      <c r="M50" s="23"/>
      <c r="N50" s="18"/>
      <c r="O50" s="18"/>
      <c r="P50" s="25"/>
      <c r="Q50" s="18"/>
      <c r="R50" s="18"/>
      <c r="S50" s="26"/>
      <c r="T50" s="22"/>
      <c r="U50" s="22"/>
      <c r="V50" s="22"/>
      <c r="AA50" s="12"/>
    </row>
    <row r="51" spans="1:27" s="13" customFormat="1" ht="17.5" x14ac:dyDescent="0.45">
      <c r="A51" s="57" t="s">
        <v>48</v>
      </c>
      <c r="B51" s="55">
        <f>'[1]Macro Input'!E78</f>
        <v>-14107.072208950636</v>
      </c>
      <c r="C51" s="58">
        <f>'[1]Macro Input'!J78+'[1]Macro Input'!R78</f>
        <v>0</v>
      </c>
      <c r="D51" s="56">
        <f>'[1]Macro Input'!Y78</f>
        <v>0</v>
      </c>
      <c r="E51" s="56">
        <v>0</v>
      </c>
      <c r="F51" s="56">
        <v>0</v>
      </c>
      <c r="G51" s="58">
        <f t="shared" si="7"/>
        <v>-14107.072208950636</v>
      </c>
      <c r="H51" s="23"/>
      <c r="K51" s="24"/>
      <c r="L51" s="23"/>
      <c r="M51" s="23"/>
      <c r="N51" s="18"/>
      <c r="O51" s="18"/>
      <c r="P51" s="25"/>
      <c r="Q51" s="18"/>
      <c r="R51" s="18"/>
      <c r="S51" s="26"/>
      <c r="T51" s="22"/>
      <c r="U51" s="22"/>
      <c r="V51" s="22"/>
      <c r="AA51" s="12"/>
    </row>
    <row r="52" spans="1:27" s="13" customFormat="1" ht="17.5" x14ac:dyDescent="0.45">
      <c r="A52" s="57" t="s">
        <v>49</v>
      </c>
      <c r="B52" s="55">
        <f>'[1]Macro Input'!E79</f>
        <v>284.29240477577969</v>
      </c>
      <c r="C52" s="58">
        <f>'[1]Macro Input'!J79+'[1]Macro Input'!R79</f>
        <v>354.28407501927069</v>
      </c>
      <c r="D52" s="56">
        <f>'[1]Macro Input'!Y79</f>
        <v>-10.86622786728914</v>
      </c>
      <c r="E52" s="56">
        <v>0</v>
      </c>
      <c r="F52" s="56">
        <v>0</v>
      </c>
      <c r="G52" s="58">
        <f t="shared" si="7"/>
        <v>627.71025192776119</v>
      </c>
      <c r="H52" s="23"/>
      <c r="K52" s="24"/>
      <c r="L52" s="23"/>
      <c r="M52" s="23"/>
      <c r="N52" s="18"/>
      <c r="O52" s="18"/>
      <c r="P52" s="25"/>
      <c r="Q52" s="18"/>
      <c r="R52" s="18"/>
      <c r="S52" s="26"/>
      <c r="T52" s="22"/>
      <c r="U52" s="22"/>
      <c r="V52" s="22"/>
      <c r="AA52" s="12"/>
    </row>
    <row r="53" spans="1:27" s="13" customFormat="1" ht="17.5" x14ac:dyDescent="0.45">
      <c r="A53" s="57" t="s">
        <v>50</v>
      </c>
      <c r="B53" s="55">
        <f>'[1]Macro Input'!E80</f>
        <v>-13884.992457079601</v>
      </c>
      <c r="C53" s="58">
        <f>'[1]Macro Input'!J80+'[1]Macro Input'!R80</f>
        <v>0</v>
      </c>
      <c r="D53" s="56">
        <f>'[1]Macro Input'!Y80</f>
        <v>0</v>
      </c>
      <c r="E53" s="56">
        <v>0</v>
      </c>
      <c r="F53" s="56">
        <v>0</v>
      </c>
      <c r="G53" s="58">
        <f t="shared" si="7"/>
        <v>-13884.992457079601</v>
      </c>
      <c r="H53" s="23"/>
      <c r="K53" s="24"/>
      <c r="L53" s="23"/>
      <c r="M53" s="23"/>
      <c r="N53" s="18"/>
      <c r="O53" s="18"/>
      <c r="P53" s="25"/>
      <c r="Q53" s="18"/>
      <c r="R53" s="18"/>
      <c r="S53" s="26"/>
      <c r="T53" s="22"/>
      <c r="U53" s="22"/>
      <c r="V53" s="22"/>
      <c r="AA53" s="12"/>
    </row>
    <row r="54" spans="1:27" s="13" customFormat="1" ht="17.5" x14ac:dyDescent="0.45">
      <c r="A54" s="59" t="s">
        <v>51</v>
      </c>
      <c r="B54" s="60">
        <f t="shared" ref="B54:F54" si="8">SUM(B46:B53)</f>
        <v>-10976.822383485611</v>
      </c>
      <c r="C54" s="60">
        <f>SUM(C46:C53)</f>
        <v>68047.848407995494</v>
      </c>
      <c r="D54" s="61">
        <f t="shared" si="8"/>
        <v>-2087.0919096189309</v>
      </c>
      <c r="E54" s="61">
        <f t="shared" si="8"/>
        <v>0</v>
      </c>
      <c r="F54" s="61">
        <f t="shared" si="8"/>
        <v>0</v>
      </c>
      <c r="G54" s="61">
        <f>SUM(G46:G53)</f>
        <v>54983.934114890959</v>
      </c>
      <c r="K54" s="27"/>
      <c r="L54" s="23"/>
      <c r="M54" s="23"/>
      <c r="N54" s="18"/>
      <c r="O54" s="18"/>
      <c r="P54" s="25"/>
      <c r="Q54" s="18"/>
      <c r="R54" s="18"/>
      <c r="S54" s="26"/>
      <c r="T54" s="22"/>
      <c r="U54" s="22"/>
      <c r="V54" s="22"/>
      <c r="AA54" s="12"/>
    </row>
    <row r="55" spans="1:27" s="13" customFormat="1" ht="17.5" x14ac:dyDescent="0.45">
      <c r="A55" s="91" t="s">
        <v>52</v>
      </c>
      <c r="B55" s="55"/>
      <c r="C55" s="58"/>
      <c r="D55" s="56"/>
      <c r="E55" s="56"/>
      <c r="F55" s="55"/>
      <c r="G55" s="58"/>
      <c r="H55" s="23"/>
      <c r="K55" s="24"/>
      <c r="L55" s="23"/>
      <c r="M55" s="23"/>
      <c r="N55" s="18"/>
      <c r="O55" s="18"/>
      <c r="P55" s="25"/>
      <c r="Q55" s="18"/>
      <c r="R55" s="18"/>
      <c r="S55" s="26"/>
      <c r="T55" s="22"/>
      <c r="U55" s="22"/>
      <c r="V55" s="22"/>
      <c r="AA55" s="92"/>
    </row>
    <row r="56" spans="1:27" s="13" customFormat="1" ht="17.5" x14ac:dyDescent="0.45">
      <c r="A56" s="57" t="s">
        <v>53</v>
      </c>
      <c r="B56" s="55">
        <f>'[1]Macro Input'!E85</f>
        <v>-9199.5159006649756</v>
      </c>
      <c r="C56" s="58">
        <f>'[1]Macro Input'!J85+'[1]Macro Input'!R85</f>
        <v>0</v>
      </c>
      <c r="D56" s="56">
        <f>'[1]Macro Input'!Y85</f>
        <v>0</v>
      </c>
      <c r="E56" s="56">
        <v>0</v>
      </c>
      <c r="F56" s="56">
        <v>0</v>
      </c>
      <c r="G56" s="58">
        <f>SUM(B56:F56)</f>
        <v>-9199.5159006649756</v>
      </c>
      <c r="H56" s="23"/>
      <c r="K56" s="24"/>
      <c r="L56" s="23"/>
      <c r="M56" s="23"/>
      <c r="N56" s="18"/>
      <c r="O56" s="18"/>
      <c r="P56" s="25"/>
      <c r="Q56" s="18"/>
      <c r="R56" s="18"/>
      <c r="S56" s="26"/>
      <c r="T56" s="22"/>
      <c r="U56" s="22"/>
      <c r="V56" s="22"/>
      <c r="AA56" s="12"/>
    </row>
    <row r="57" spans="1:27" s="13" customFormat="1" ht="17.5" x14ac:dyDescent="0.45">
      <c r="A57" s="91" t="s">
        <v>54</v>
      </c>
      <c r="B57" s="55"/>
      <c r="C57" s="55"/>
      <c r="D57" s="67"/>
      <c r="E57" s="67"/>
      <c r="F57" s="55"/>
      <c r="G57" s="55"/>
      <c r="K57" s="24"/>
      <c r="N57" s="19"/>
      <c r="O57" s="19"/>
      <c r="P57" s="28"/>
      <c r="Q57" s="19"/>
      <c r="R57" s="19"/>
      <c r="S57" s="21"/>
      <c r="T57" s="22"/>
      <c r="U57" s="22"/>
      <c r="V57" s="22"/>
    </row>
    <row r="58" spans="1:27" s="13" customFormat="1" ht="17.5" x14ac:dyDescent="0.45">
      <c r="A58" s="57" t="s">
        <v>55</v>
      </c>
      <c r="B58" s="55">
        <f>'[1]Macro Input'!E89</f>
        <v>81587.774859771511</v>
      </c>
      <c r="C58" s="58">
        <f>'[1]Macro Input'!J89+'[1]Macro Input'!R89</f>
        <v>155252.34287206948</v>
      </c>
      <c r="D58" s="56">
        <f>'[1]Macro Input'!Y89</f>
        <v>-4761.7362831946084</v>
      </c>
      <c r="E58" s="56">
        <v>0</v>
      </c>
      <c r="F58" s="56">
        <v>0</v>
      </c>
      <c r="G58" s="58">
        <f t="shared" ref="G58:G79" si="9">SUM(B58:F58)</f>
        <v>232078.38144864637</v>
      </c>
      <c r="H58" s="23"/>
      <c r="K58" s="24"/>
      <c r="L58" s="23"/>
      <c r="M58" s="23"/>
      <c r="N58" s="18"/>
      <c r="O58" s="18"/>
      <c r="P58" s="25"/>
      <c r="Q58" s="18"/>
      <c r="R58" s="18"/>
      <c r="S58" s="26"/>
      <c r="T58" s="22"/>
      <c r="U58" s="22"/>
      <c r="V58" s="22"/>
      <c r="AA58" s="12"/>
    </row>
    <row r="59" spans="1:27" s="13" customFormat="1" ht="17.5" x14ac:dyDescent="0.45">
      <c r="A59" s="57" t="s">
        <v>56</v>
      </c>
      <c r="B59" s="55">
        <f>'[1]Macro Input'!E90</f>
        <v>522063.68166894687</v>
      </c>
      <c r="C59" s="58">
        <f>'[1]Macro Input'!J90+'[1]Macro Input'!R90</f>
        <v>714388.53125974466</v>
      </c>
      <c r="D59" s="56">
        <f>'[1]Macro Input'!Y90</f>
        <v>-21910.972334895552</v>
      </c>
      <c r="E59" s="56">
        <v>0</v>
      </c>
      <c r="F59" s="56">
        <v>0</v>
      </c>
      <c r="G59" s="58">
        <f t="shared" si="9"/>
        <v>1214541.2405937959</v>
      </c>
      <c r="H59" s="23"/>
      <c r="K59" s="24"/>
      <c r="L59" s="23"/>
      <c r="M59" s="23"/>
      <c r="N59" s="18"/>
      <c r="O59" s="18"/>
      <c r="P59" s="25"/>
      <c r="Q59" s="18"/>
      <c r="R59" s="18"/>
      <c r="S59" s="26"/>
      <c r="T59" s="22"/>
      <c r="U59" s="22"/>
      <c r="V59" s="22"/>
      <c r="AA59" s="12"/>
    </row>
    <row r="60" spans="1:27" s="13" customFormat="1" ht="17.5" x14ac:dyDescent="0.45">
      <c r="A60" s="57" t="s">
        <v>57</v>
      </c>
      <c r="B60" s="55">
        <f>'[1]Macro Input'!E91</f>
        <v>76861.791066607984</v>
      </c>
      <c r="C60" s="58">
        <f>'[1]Macro Input'!J91+'[1]Macro Input'!R91</f>
        <v>96997.918537674515</v>
      </c>
      <c r="D60" s="56">
        <f>'[1]Macro Input'!Y91</f>
        <v>-2975.0179581882057</v>
      </c>
      <c r="E60" s="56">
        <v>0</v>
      </c>
      <c r="F60" s="56">
        <v>0</v>
      </c>
      <c r="G60" s="58">
        <f t="shared" si="9"/>
        <v>170884.69164609432</v>
      </c>
      <c r="H60" s="23"/>
      <c r="K60" s="24"/>
      <c r="L60" s="23"/>
      <c r="M60" s="23"/>
      <c r="N60" s="18"/>
      <c r="O60" s="18"/>
      <c r="P60" s="25"/>
      <c r="Q60" s="18"/>
      <c r="R60" s="18"/>
      <c r="S60" s="26"/>
      <c r="T60" s="22"/>
      <c r="U60" s="22"/>
      <c r="V60" s="22"/>
      <c r="AA60" s="12"/>
    </row>
    <row r="61" spans="1:27" s="13" customFormat="1" ht="17.5" x14ac:dyDescent="0.45">
      <c r="A61" s="57" t="s">
        <v>58</v>
      </c>
      <c r="B61" s="55">
        <f>'[1]Macro Input'!E92</f>
        <v>-761.74775181053246</v>
      </c>
      <c r="C61" s="58">
        <f>'[1]Macro Input'!J92+'[1]Macro Input'!R92</f>
        <v>4732.2230019597937</v>
      </c>
      <c r="D61" s="56">
        <f>'[1]Macro Input'!Y92</f>
        <v>-145.14175793898573</v>
      </c>
      <c r="E61" s="56">
        <v>0</v>
      </c>
      <c r="F61" s="56">
        <v>0</v>
      </c>
      <c r="G61" s="58">
        <f t="shared" si="9"/>
        <v>3825.3334922102754</v>
      </c>
      <c r="H61" s="23"/>
      <c r="K61" s="24"/>
      <c r="L61" s="23"/>
      <c r="M61" s="23"/>
      <c r="N61" s="18"/>
      <c r="O61" s="18"/>
      <c r="P61" s="25"/>
      <c r="Q61" s="18"/>
      <c r="R61" s="18"/>
      <c r="S61" s="26"/>
      <c r="T61" s="29"/>
      <c r="U61" s="22"/>
      <c r="V61" s="22"/>
      <c r="AA61" s="12"/>
    </row>
    <row r="62" spans="1:27" s="13" customFormat="1" ht="17.5" x14ac:dyDescent="0.45">
      <c r="A62" s="68" t="s">
        <v>22</v>
      </c>
      <c r="B62" s="55">
        <f>'[1]Macro Input'!E93</f>
        <v>6227.953377672332</v>
      </c>
      <c r="C62" s="58">
        <f>'[1]Macro Input'!J93+'[1]Macro Input'!R93</f>
        <v>6832.6214466840747</v>
      </c>
      <c r="D62" s="56">
        <f>'[1]Macro Input'!Y93</f>
        <v>-209.56296600829407</v>
      </c>
      <c r="E62" s="56">
        <v>0</v>
      </c>
      <c r="F62" s="56">
        <v>0</v>
      </c>
      <c r="G62" s="58">
        <f t="shared" si="9"/>
        <v>12851.011858348113</v>
      </c>
      <c r="H62" s="23"/>
      <c r="K62" s="24"/>
      <c r="L62" s="23"/>
      <c r="M62" s="23"/>
      <c r="N62" s="18"/>
      <c r="O62" s="18"/>
      <c r="P62" s="25"/>
      <c r="Q62" s="18"/>
      <c r="R62" s="18"/>
      <c r="S62" s="26"/>
      <c r="T62" s="29"/>
      <c r="U62" s="22"/>
      <c r="V62" s="22"/>
      <c r="AA62" s="12"/>
    </row>
    <row r="63" spans="1:27" s="13" customFormat="1" ht="17.5" x14ac:dyDescent="0.45">
      <c r="A63" s="57" t="s">
        <v>59</v>
      </c>
      <c r="B63" s="55">
        <f>'[1]Macro Input'!E94</f>
        <v>5453.8734594551042</v>
      </c>
      <c r="C63" s="58">
        <f>'[1]Macro Input'!J94+'[1]Macro Input'!R94</f>
        <v>7515.8835913666217</v>
      </c>
      <c r="D63" s="56">
        <f>'[1]Macro Input'!Y94</f>
        <v>-230.51926260957521</v>
      </c>
      <c r="E63" s="56">
        <v>0</v>
      </c>
      <c r="F63" s="56">
        <v>0</v>
      </c>
      <c r="G63" s="58">
        <f t="shared" si="9"/>
        <v>12739.237788212149</v>
      </c>
      <c r="H63" s="23"/>
      <c r="K63" s="24"/>
      <c r="L63" s="23"/>
      <c r="M63" s="23"/>
      <c r="N63" s="18"/>
      <c r="O63" s="18"/>
      <c r="P63" s="25"/>
      <c r="Q63" s="18"/>
      <c r="R63" s="18"/>
      <c r="S63" s="26"/>
      <c r="T63" s="22"/>
      <c r="U63" s="22"/>
      <c r="V63" s="22"/>
      <c r="AA63" s="12"/>
    </row>
    <row r="64" spans="1:27" s="13" customFormat="1" ht="17.5" x14ac:dyDescent="0.45">
      <c r="A64" s="57" t="s">
        <v>60</v>
      </c>
      <c r="B64" s="55">
        <f>'[1]Macro Input'!E95</f>
        <v>58748.964319866063</v>
      </c>
      <c r="C64" s="58">
        <f>'[1]Macro Input'!J95+'[1]Macro Input'!R95</f>
        <v>70856.815002740652</v>
      </c>
      <c r="D64" s="56">
        <f>'[1]Macro Input'!Y95</f>
        <v>-2173.2455734222531</v>
      </c>
      <c r="E64" s="56">
        <v>0</v>
      </c>
      <c r="F64" s="56">
        <v>0</v>
      </c>
      <c r="G64" s="58">
        <f t="shared" si="9"/>
        <v>127432.53374918445</v>
      </c>
      <c r="H64" s="23"/>
      <c r="K64" s="24"/>
      <c r="L64" s="23"/>
      <c r="M64" s="23"/>
      <c r="N64" s="18"/>
      <c r="O64" s="18"/>
      <c r="P64" s="25"/>
      <c r="Q64" s="18"/>
      <c r="R64" s="18"/>
      <c r="S64" s="26"/>
      <c r="T64" s="22"/>
      <c r="U64" s="22"/>
      <c r="V64" s="22"/>
      <c r="AA64" s="12"/>
    </row>
    <row r="65" spans="1:27" s="13" customFormat="1" ht="17.5" x14ac:dyDescent="0.45">
      <c r="A65" s="57" t="s">
        <v>61</v>
      </c>
      <c r="B65" s="55">
        <f>'[1]Macro Input'!E96</f>
        <v>-691.88259043202493</v>
      </c>
      <c r="C65" s="58">
        <f>'[1]Macro Input'!J96+'[1]Macro Input'!R96</f>
        <v>0</v>
      </c>
      <c r="D65" s="56">
        <f>'[1]Macro Input'!Y96</f>
        <v>0</v>
      </c>
      <c r="E65" s="56">
        <v>0</v>
      </c>
      <c r="F65" s="56">
        <v>0</v>
      </c>
      <c r="G65" s="58">
        <f t="shared" si="9"/>
        <v>-691.88259043202493</v>
      </c>
      <c r="H65" s="23"/>
      <c r="K65" s="24"/>
      <c r="L65" s="23"/>
      <c r="M65" s="23"/>
      <c r="N65" s="18"/>
      <c r="O65" s="18"/>
      <c r="P65" s="25"/>
      <c r="Q65" s="18"/>
      <c r="R65" s="18"/>
      <c r="S65" s="26"/>
      <c r="T65" s="22"/>
      <c r="U65" s="22"/>
      <c r="V65" s="22"/>
      <c r="AA65" s="12"/>
    </row>
    <row r="66" spans="1:27" s="13" customFormat="1" ht="17.5" x14ac:dyDescent="0.45">
      <c r="A66" s="57" t="s">
        <v>62</v>
      </c>
      <c r="B66" s="55">
        <f>'[1]Macro Input'!E97</f>
        <v>2436.8726362084089</v>
      </c>
      <c r="C66" s="58">
        <f>'[1]Macro Input'!J97+'[1]Macro Input'!R97</f>
        <v>4276.7149055165446</v>
      </c>
      <c r="D66" s="56">
        <f>'[1]Macro Input'!Y97</f>
        <v>-131.17089353850807</v>
      </c>
      <c r="E66" s="56">
        <v>0</v>
      </c>
      <c r="F66" s="56">
        <v>0</v>
      </c>
      <c r="G66" s="58">
        <f t="shared" si="9"/>
        <v>6582.4166481864459</v>
      </c>
      <c r="H66" s="23"/>
      <c r="K66" s="24"/>
      <c r="L66" s="23"/>
      <c r="M66" s="23"/>
      <c r="N66" s="18"/>
      <c r="O66" s="18"/>
      <c r="P66" s="25"/>
      <c r="Q66" s="18"/>
      <c r="R66" s="18"/>
      <c r="S66" s="26"/>
      <c r="T66" s="22"/>
      <c r="U66" s="22"/>
      <c r="V66" s="22"/>
      <c r="AA66" s="12"/>
    </row>
    <row r="67" spans="1:27" s="13" customFormat="1" ht="17.5" x14ac:dyDescent="0.45">
      <c r="A67" s="57" t="s">
        <v>63</v>
      </c>
      <c r="B67" s="55">
        <f>'[1]Macro Input'!E98</f>
        <v>171517.53395672789</v>
      </c>
      <c r="C67" s="58">
        <f>'[1]Macro Input'!J98+'[1]Macro Input'!R98</f>
        <v>230360.56677497068</v>
      </c>
      <c r="D67" s="56">
        <f>'[1]Macro Input'!Y98</f>
        <v>-7065.3765910220727</v>
      </c>
      <c r="E67" s="56">
        <v>0</v>
      </c>
      <c r="F67" s="56">
        <v>0</v>
      </c>
      <c r="G67" s="58">
        <f t="shared" si="9"/>
        <v>394812.7241406765</v>
      </c>
      <c r="H67" s="23"/>
      <c r="K67" s="24"/>
      <c r="L67" s="23"/>
      <c r="M67" s="23"/>
      <c r="N67" s="18"/>
      <c r="O67" s="18"/>
      <c r="P67" s="25"/>
      <c r="Q67" s="18"/>
      <c r="R67" s="18"/>
      <c r="S67" s="26"/>
      <c r="T67" s="22"/>
      <c r="U67" s="22"/>
      <c r="V67" s="22"/>
      <c r="AA67" s="12"/>
    </row>
    <row r="68" spans="1:27" s="13" customFormat="1" ht="17.5" x14ac:dyDescent="0.45">
      <c r="A68" s="57" t="s">
        <v>64</v>
      </c>
      <c r="B68" s="55">
        <f>'[1]Macro Input'!E99</f>
        <v>216159.32806022646</v>
      </c>
      <c r="C68" s="58">
        <f>'[1]Macro Input'!J99+'[1]Macro Input'!R99</f>
        <v>266750.60247994831</v>
      </c>
      <c r="D68" s="56">
        <f>'[1]Macro Input'!Y99</f>
        <v>-8181.4934248010313</v>
      </c>
      <c r="E68" s="56">
        <v>0</v>
      </c>
      <c r="F68" s="56">
        <v>0</v>
      </c>
      <c r="G68" s="58">
        <f t="shared" si="9"/>
        <v>474728.43711537373</v>
      </c>
      <c r="H68" s="23"/>
      <c r="K68" s="24"/>
      <c r="L68" s="23"/>
      <c r="M68" s="23"/>
      <c r="N68" s="18"/>
      <c r="O68" s="18"/>
      <c r="P68" s="25"/>
      <c r="Q68" s="18"/>
      <c r="R68" s="18"/>
      <c r="S68" s="26"/>
      <c r="T68" s="22"/>
      <c r="U68" s="22"/>
      <c r="V68" s="22"/>
      <c r="AA68" s="12"/>
    </row>
    <row r="69" spans="1:27" s="13" customFormat="1" ht="17.5" x14ac:dyDescent="0.45">
      <c r="A69" s="57" t="s">
        <v>65</v>
      </c>
      <c r="B69" s="55">
        <f>'[1]Macro Input'!E100</f>
        <v>244173.58976462903</v>
      </c>
      <c r="C69" s="58">
        <f>'[1]Macro Input'!J100+'[1]Macro Input'!R100</f>
        <v>351120.82434392121</v>
      </c>
      <c r="D69" s="56">
        <f>'[1]Macro Input'!Y100</f>
        <v>-10769.207975440091</v>
      </c>
      <c r="E69" s="56">
        <v>0</v>
      </c>
      <c r="F69" s="56">
        <v>0</v>
      </c>
      <c r="G69" s="58">
        <f t="shared" si="9"/>
        <v>584525.2061331101</v>
      </c>
      <c r="H69" s="23"/>
      <c r="K69" s="24"/>
      <c r="L69" s="23"/>
      <c r="M69" s="23"/>
      <c r="N69" s="18"/>
      <c r="O69" s="18"/>
      <c r="P69" s="25"/>
      <c r="Q69" s="18"/>
      <c r="R69" s="18"/>
      <c r="S69" s="26"/>
      <c r="T69" s="22"/>
      <c r="U69" s="22"/>
      <c r="V69" s="22"/>
      <c r="AA69" s="12"/>
    </row>
    <row r="70" spans="1:27" s="13" customFormat="1" ht="17.5" x14ac:dyDescent="0.45">
      <c r="A70" s="57" t="s">
        <v>66</v>
      </c>
      <c r="B70" s="55">
        <f>'[1]Macro Input'!E101</f>
        <v>180593.03622142412</v>
      </c>
      <c r="C70" s="58">
        <f>'[1]Macro Input'!J101+'[1]Macro Input'!R101</f>
        <v>249618.43685250849</v>
      </c>
      <c r="D70" s="56">
        <f>'[1]Macro Input'!Y101</f>
        <v>-7656.0336915131375</v>
      </c>
      <c r="E70" s="56">
        <v>0</v>
      </c>
      <c r="F70" s="56">
        <v>0</v>
      </c>
      <c r="G70" s="58">
        <f t="shared" si="9"/>
        <v>422555.43938241946</v>
      </c>
      <c r="H70" s="23"/>
      <c r="K70" s="24"/>
      <c r="L70" s="23"/>
      <c r="M70" s="23"/>
      <c r="N70" s="18"/>
      <c r="O70" s="18"/>
      <c r="P70" s="25"/>
      <c r="Q70" s="18"/>
      <c r="R70" s="18"/>
      <c r="S70" s="26"/>
      <c r="T70" s="22"/>
      <c r="U70" s="22"/>
      <c r="V70" s="22"/>
      <c r="AA70" s="12"/>
    </row>
    <row r="71" spans="1:27" s="13" customFormat="1" ht="17.5" x14ac:dyDescent="0.45">
      <c r="A71" s="57" t="s">
        <v>67</v>
      </c>
      <c r="B71" s="55">
        <f>'[1]Macro Input'!E102</f>
        <v>47965.093662623782</v>
      </c>
      <c r="C71" s="58">
        <f>'[1]Macro Input'!J102+'[1]Macro Input'!R102</f>
        <v>75437.201972564493</v>
      </c>
      <c r="D71" s="56">
        <f>'[1]Macro Input'!Y102</f>
        <v>-2313.7303765614561</v>
      </c>
      <c r="E71" s="56">
        <v>0</v>
      </c>
      <c r="F71" s="56">
        <v>0</v>
      </c>
      <c r="G71" s="58">
        <f t="shared" si="9"/>
        <v>121088.56525862683</v>
      </c>
      <c r="H71" s="23"/>
      <c r="K71" s="24"/>
      <c r="L71" s="23"/>
      <c r="M71" s="23"/>
      <c r="N71" s="18"/>
      <c r="O71" s="18"/>
      <c r="P71" s="25"/>
      <c r="Q71" s="18"/>
      <c r="R71" s="18"/>
      <c r="S71" s="26"/>
      <c r="T71" s="22"/>
      <c r="U71" s="22"/>
      <c r="V71" s="22"/>
      <c r="AA71" s="12"/>
    </row>
    <row r="72" spans="1:27" s="13" customFormat="1" ht="17.5" x14ac:dyDescent="0.45">
      <c r="A72" s="57" t="s">
        <v>68</v>
      </c>
      <c r="B72" s="55">
        <f>'[1]Macro Input'!E103</f>
        <v>-13766.725711574276</v>
      </c>
      <c r="C72" s="58">
        <f>'[1]Macro Input'!J103+'[1]Macro Input'!R103</f>
        <v>22421.120747302215</v>
      </c>
      <c r="D72" s="56">
        <f>'[1]Macro Input'!Y103</f>
        <v>-687.67699216167534</v>
      </c>
      <c r="E72" s="56">
        <v>0</v>
      </c>
      <c r="F72" s="56">
        <v>0</v>
      </c>
      <c r="G72" s="58">
        <f t="shared" si="9"/>
        <v>7966.718043566264</v>
      </c>
      <c r="H72" s="23"/>
      <c r="K72" s="24"/>
      <c r="L72" s="23"/>
      <c r="M72" s="23"/>
      <c r="N72" s="18"/>
      <c r="O72" s="18"/>
      <c r="P72" s="25"/>
      <c r="Q72" s="18"/>
      <c r="R72" s="18"/>
      <c r="S72" s="26"/>
      <c r="T72" s="22"/>
      <c r="U72" s="22"/>
      <c r="V72" s="22"/>
      <c r="AA72" s="12"/>
    </row>
    <row r="73" spans="1:27" s="13" customFormat="1" ht="17.5" x14ac:dyDescent="0.45">
      <c r="A73" s="57" t="s">
        <v>69</v>
      </c>
      <c r="B73" s="55">
        <f>'[1]Macro Input'!E104</f>
        <v>320236.24113448523</v>
      </c>
      <c r="C73" s="58">
        <f>'[1]Macro Input'!J104+'[1]Macro Input'!R104</f>
        <v>408843.82256580488</v>
      </c>
      <c r="D73" s="56">
        <f>'[1]Macro Input'!Y104</f>
        <v>-12539.626958646124</v>
      </c>
      <c r="E73" s="56">
        <v>0</v>
      </c>
      <c r="F73" s="56">
        <v>0</v>
      </c>
      <c r="G73" s="58">
        <f t="shared" si="9"/>
        <v>716540.43674164405</v>
      </c>
      <c r="H73" s="23"/>
      <c r="K73" s="24"/>
      <c r="L73" s="23"/>
      <c r="M73" s="23"/>
      <c r="N73" s="18"/>
      <c r="O73" s="18"/>
      <c r="P73" s="25"/>
      <c r="Q73" s="18"/>
      <c r="R73" s="18"/>
      <c r="S73" s="26"/>
      <c r="T73" s="22"/>
      <c r="U73" s="22"/>
      <c r="V73" s="22"/>
      <c r="AA73" s="12"/>
    </row>
    <row r="74" spans="1:27" s="13" customFormat="1" ht="17.5" x14ac:dyDescent="0.45">
      <c r="A74" s="57" t="s">
        <v>70</v>
      </c>
      <c r="B74" s="55">
        <f>'[1]Macro Input'!E105</f>
        <v>789162.95000437822</v>
      </c>
      <c r="C74" s="58">
        <f>'[1]Macro Input'!J105+'[1]Macro Input'!R105</f>
        <v>966309.81459984323</v>
      </c>
      <c r="D74" s="56">
        <f>'[1]Macro Input'!Y105</f>
        <v>-29637.636507544939</v>
      </c>
      <c r="E74" s="56">
        <v>0</v>
      </c>
      <c r="F74" s="56">
        <v>0</v>
      </c>
      <c r="G74" s="58">
        <f t="shared" si="9"/>
        <v>1725835.1280966767</v>
      </c>
      <c r="H74" s="23"/>
      <c r="K74" s="24"/>
      <c r="L74" s="23"/>
      <c r="M74" s="23"/>
      <c r="N74" s="18"/>
      <c r="O74" s="18"/>
      <c r="P74" s="25"/>
      <c r="Q74" s="18"/>
      <c r="R74" s="18"/>
      <c r="S74" s="26"/>
      <c r="T74" s="22"/>
      <c r="U74" s="22"/>
      <c r="V74" s="22"/>
      <c r="AA74" s="12"/>
    </row>
    <row r="75" spans="1:27" s="13" customFormat="1" ht="17.5" x14ac:dyDescent="0.45">
      <c r="A75" s="57" t="s">
        <v>71</v>
      </c>
      <c r="B75" s="55">
        <f>'[1]Macro Input'!E106</f>
        <v>25367.412410247289</v>
      </c>
      <c r="C75" s="58">
        <f>'[1]Macro Input'!J106+'[1]Macro Input'!R106</f>
        <v>42893.679082016119</v>
      </c>
      <c r="D75" s="56">
        <f>'[1]Macro Input'!Y106</f>
        <v>-1315.5897310538251</v>
      </c>
      <c r="E75" s="56">
        <v>0</v>
      </c>
      <c r="F75" s="56">
        <v>0</v>
      </c>
      <c r="G75" s="58">
        <f t="shared" si="9"/>
        <v>66945.501761209583</v>
      </c>
      <c r="H75" s="23"/>
      <c r="K75" s="24"/>
      <c r="L75" s="23"/>
      <c r="M75" s="23"/>
      <c r="N75" s="18"/>
      <c r="O75" s="18"/>
      <c r="P75" s="25"/>
      <c r="Q75" s="18"/>
      <c r="R75" s="18"/>
      <c r="S75" s="21"/>
      <c r="T75" s="22"/>
      <c r="U75" s="22"/>
      <c r="V75" s="22"/>
      <c r="AA75" s="12"/>
    </row>
    <row r="76" spans="1:27" s="13" customFormat="1" ht="17.5" x14ac:dyDescent="0.45">
      <c r="A76" s="57" t="s">
        <v>72</v>
      </c>
      <c r="B76" s="55">
        <f>'[1]Macro Input'!E107</f>
        <v>70244.460772105347</v>
      </c>
      <c r="C76" s="58">
        <f>'[1]Macro Input'!J107+'[1]Macro Input'!R107</f>
        <v>83585.735697866316</v>
      </c>
      <c r="D76" s="56">
        <f>'[1]Macro Input'!Y107</f>
        <v>-2563.6536175045885</v>
      </c>
      <c r="E76" s="56">
        <v>0</v>
      </c>
      <c r="F76" s="56">
        <v>0</v>
      </c>
      <c r="G76" s="58">
        <f t="shared" si="9"/>
        <v>151266.5428524671</v>
      </c>
      <c r="H76" s="23"/>
      <c r="K76" s="24"/>
      <c r="L76" s="23"/>
      <c r="M76" s="23"/>
      <c r="N76" s="18"/>
      <c r="O76" s="18"/>
      <c r="P76" s="25"/>
      <c r="Q76" s="18"/>
      <c r="R76" s="18"/>
      <c r="S76" s="21"/>
      <c r="T76" s="22"/>
      <c r="U76" s="22"/>
      <c r="V76" s="22"/>
      <c r="AA76" s="12"/>
    </row>
    <row r="77" spans="1:27" s="13" customFormat="1" ht="17.5" x14ac:dyDescent="0.45">
      <c r="A77" s="57" t="s">
        <v>73</v>
      </c>
      <c r="B77" s="55">
        <f>'[1]Macro Input'!E108</f>
        <v>93656.837201002549</v>
      </c>
      <c r="C77" s="58">
        <f>'[1]Macro Input'!J108+'[1]Macro Input'!R108</f>
        <v>142776.48223052145</v>
      </c>
      <c r="D77" s="56">
        <f>'[1]Macro Input'!Y108</f>
        <v>-4379.0898304458087</v>
      </c>
      <c r="E77" s="56">
        <v>0</v>
      </c>
      <c r="F77" s="56">
        <v>0</v>
      </c>
      <c r="G77" s="58">
        <f t="shared" si="9"/>
        <v>232054.2296010782</v>
      </c>
      <c r="H77" s="23"/>
      <c r="K77" s="24"/>
      <c r="L77" s="23"/>
      <c r="M77" s="23"/>
      <c r="N77" s="18"/>
      <c r="O77" s="18"/>
      <c r="P77" s="25"/>
      <c r="Q77" s="18"/>
      <c r="R77" s="18"/>
      <c r="S77" s="21"/>
      <c r="T77" s="22"/>
      <c r="U77" s="22"/>
      <c r="V77" s="22"/>
      <c r="AA77" s="12"/>
    </row>
    <row r="78" spans="1:27" s="13" customFormat="1" ht="17.5" x14ac:dyDescent="0.45">
      <c r="A78" s="68" t="s">
        <v>74</v>
      </c>
      <c r="B78" s="55">
        <f>'[1]Macro Input'!E109</f>
        <v>2560.1700497773541</v>
      </c>
      <c r="C78" s="58">
        <f>'[1]Macro Input'!J109+'[1]Macro Input'!R109</f>
        <v>2682.4365679651755</v>
      </c>
      <c r="D78" s="56">
        <f>'[1]Macro Input'!Y109</f>
        <v>-82.272868136836308</v>
      </c>
      <c r="E78" s="56">
        <v>0</v>
      </c>
      <c r="F78" s="56">
        <v>0</v>
      </c>
      <c r="G78" s="58">
        <f t="shared" si="9"/>
        <v>5160.3337496056929</v>
      </c>
      <c r="H78" s="23"/>
      <c r="K78" s="24"/>
      <c r="L78" s="23"/>
      <c r="M78" s="23"/>
      <c r="N78" s="18"/>
      <c r="O78" s="18"/>
      <c r="P78" s="25"/>
      <c r="Q78" s="18"/>
      <c r="R78" s="18"/>
      <c r="S78" s="21"/>
      <c r="T78" s="22"/>
      <c r="U78" s="22"/>
      <c r="V78" s="22"/>
      <c r="AA78" s="12"/>
    </row>
    <row r="79" spans="1:27" s="13" customFormat="1" ht="17.5" x14ac:dyDescent="0.45">
      <c r="A79" s="57" t="s">
        <v>75</v>
      </c>
      <c r="B79" s="55">
        <f>'[1]Macro Input'!E110</f>
        <v>140801.90226279959</v>
      </c>
      <c r="C79" s="58">
        <f>'[1]Macro Input'!J110+'[1]Macro Input'!R110</f>
        <v>197614.59584155673</v>
      </c>
      <c r="D79" s="56">
        <f>'[1]Macro Input'!Y110</f>
        <v>-6061.0266724475005</v>
      </c>
      <c r="E79" s="56">
        <v>0</v>
      </c>
      <c r="F79" s="56">
        <v>0</v>
      </c>
      <c r="G79" s="58">
        <f t="shared" si="9"/>
        <v>332355.47143190884</v>
      </c>
      <c r="H79" s="23"/>
      <c r="I79" s="16"/>
      <c r="K79" s="24"/>
      <c r="L79" s="23"/>
      <c r="M79" s="23"/>
      <c r="N79" s="18"/>
      <c r="O79" s="18"/>
      <c r="P79" s="25"/>
      <c r="Q79" s="18"/>
      <c r="R79" s="18"/>
      <c r="S79" s="21"/>
      <c r="T79" s="22"/>
      <c r="U79" s="22"/>
      <c r="V79" s="22"/>
      <c r="AA79" s="12"/>
    </row>
    <row r="80" spans="1:27" s="13" customFormat="1" ht="17.5" x14ac:dyDescent="0.45">
      <c r="A80" s="59" t="s">
        <v>76</v>
      </c>
      <c r="B80" s="62">
        <f t="shared" ref="B80:F80" si="10">SUM(B58:B79)</f>
        <v>3040599.1108351378</v>
      </c>
      <c r="C80" s="60">
        <f>SUM(C58:C79)</f>
        <v>4101268.3703745455</v>
      </c>
      <c r="D80" s="63">
        <f t="shared" si="10"/>
        <v>-125789.78226707509</v>
      </c>
      <c r="E80" s="63">
        <f t="shared" si="10"/>
        <v>0</v>
      </c>
      <c r="F80" s="63">
        <f t="shared" si="10"/>
        <v>0</v>
      </c>
      <c r="G80" s="63">
        <f>SUM(G58:G79)</f>
        <v>7016077.6989426091</v>
      </c>
      <c r="H80" s="23"/>
      <c r="K80" s="27"/>
      <c r="L80" s="23"/>
      <c r="M80" s="23"/>
      <c r="N80" s="18"/>
      <c r="O80" s="18"/>
      <c r="P80" s="25"/>
      <c r="Q80" s="18"/>
      <c r="R80" s="18"/>
      <c r="S80" s="26"/>
      <c r="T80" s="22"/>
      <c r="U80" s="22"/>
      <c r="V80" s="22"/>
      <c r="AA80" s="12"/>
    </row>
    <row r="81" spans="1:27" s="13" customFormat="1" ht="17.5" x14ac:dyDescent="0.45">
      <c r="A81" s="93" t="s">
        <v>77</v>
      </c>
      <c r="B81" s="55"/>
      <c r="C81" s="55"/>
      <c r="D81" s="65"/>
      <c r="E81" s="65"/>
      <c r="F81" s="58"/>
      <c r="G81" s="58"/>
      <c r="H81" s="23"/>
      <c r="K81" s="24"/>
      <c r="L81" s="23"/>
      <c r="M81" s="23"/>
      <c r="N81" s="18"/>
      <c r="O81" s="18"/>
      <c r="P81" s="25"/>
      <c r="Q81" s="18"/>
      <c r="R81" s="18"/>
      <c r="S81" s="26"/>
      <c r="T81" s="22"/>
      <c r="U81" s="22"/>
      <c r="V81" s="22"/>
      <c r="AA81" s="92"/>
    </row>
    <row r="82" spans="1:27" s="13" customFormat="1" ht="17.5" x14ac:dyDescent="0.45">
      <c r="A82" s="57" t="s">
        <v>55</v>
      </c>
      <c r="B82" s="55">
        <f>'[1]Macro Input'!E115</f>
        <v>-161613.37187727922</v>
      </c>
      <c r="C82" s="58">
        <f>'[1]Macro Input'!J115+'[1]Macro Input'!R115</f>
        <v>0</v>
      </c>
      <c r="D82" s="56">
        <f>'[1]Macro Input'!Y115</f>
        <v>0</v>
      </c>
      <c r="E82" s="56">
        <v>0</v>
      </c>
      <c r="F82" s="56">
        <v>0</v>
      </c>
      <c r="G82" s="58">
        <f t="shared" ref="G82:G95" si="11">SUM(B82:F82)</f>
        <v>-161613.37187727922</v>
      </c>
      <c r="H82" s="23"/>
      <c r="I82" s="16"/>
      <c r="K82" s="24"/>
      <c r="L82" s="23"/>
      <c r="M82" s="23"/>
      <c r="N82" s="18"/>
      <c r="O82" s="18"/>
      <c r="P82" s="25"/>
      <c r="Q82" s="18"/>
      <c r="R82" s="18"/>
      <c r="S82" s="26"/>
      <c r="T82" s="22"/>
      <c r="U82" s="22"/>
      <c r="V82" s="22"/>
      <c r="AA82" s="12"/>
    </row>
    <row r="83" spans="1:27" s="13" customFormat="1" ht="17.5" x14ac:dyDescent="0.45">
      <c r="A83" s="57" t="s">
        <v>56</v>
      </c>
      <c r="B83" s="55">
        <f>'[1]Macro Input'!E116</f>
        <v>-49632.793502857152</v>
      </c>
      <c r="C83" s="58">
        <f>'[1]Macro Input'!J116+'[1]Macro Input'!R116</f>
        <v>0</v>
      </c>
      <c r="D83" s="56">
        <f>'[1]Macro Input'!Y116</f>
        <v>0</v>
      </c>
      <c r="E83" s="56">
        <v>0</v>
      </c>
      <c r="F83" s="56">
        <v>0</v>
      </c>
      <c r="G83" s="58">
        <f t="shared" si="11"/>
        <v>-49632.793502857152</v>
      </c>
      <c r="H83" s="23"/>
      <c r="K83" s="24"/>
      <c r="L83" s="23"/>
      <c r="M83" s="23"/>
      <c r="N83" s="18"/>
      <c r="O83" s="18"/>
      <c r="P83" s="25"/>
      <c r="Q83" s="18"/>
      <c r="R83" s="18"/>
      <c r="S83" s="26"/>
      <c r="T83" s="22"/>
      <c r="U83" s="22"/>
      <c r="V83" s="22"/>
      <c r="AA83" s="12"/>
    </row>
    <row r="84" spans="1:27" s="13" customFormat="1" ht="17.5" x14ac:dyDescent="0.45">
      <c r="A84" s="57" t="s">
        <v>57</v>
      </c>
      <c r="B84" s="55">
        <f>'[1]Macro Input'!E117</f>
        <v>-8974.5172537013932</v>
      </c>
      <c r="C84" s="58">
        <f>'[1]Macro Input'!J117+'[1]Macro Input'!R117</f>
        <v>0</v>
      </c>
      <c r="D84" s="56">
        <f>'[1]Macro Input'!Y117</f>
        <v>0</v>
      </c>
      <c r="E84" s="56">
        <v>0</v>
      </c>
      <c r="F84" s="56">
        <v>0</v>
      </c>
      <c r="G84" s="58">
        <f t="shared" si="11"/>
        <v>-8974.5172537013932</v>
      </c>
      <c r="H84" s="23"/>
      <c r="K84" s="24"/>
      <c r="L84" s="23"/>
      <c r="M84" s="23"/>
      <c r="N84" s="18"/>
      <c r="O84" s="18"/>
      <c r="P84" s="25"/>
      <c r="Q84" s="18"/>
      <c r="R84" s="18"/>
      <c r="S84" s="26"/>
      <c r="T84" s="22"/>
      <c r="U84" s="22"/>
      <c r="V84" s="22"/>
      <c r="AA84" s="12"/>
    </row>
    <row r="85" spans="1:27" s="13" customFormat="1" ht="17.5" x14ac:dyDescent="0.45">
      <c r="A85" s="57" t="s">
        <v>78</v>
      </c>
      <c r="B85" s="55">
        <f>'[1]Macro Input'!E118</f>
        <v>-27063.722558241479</v>
      </c>
      <c r="C85" s="58">
        <f>'[1]Macro Input'!J118+'[1]Macro Input'!R118</f>
        <v>0</v>
      </c>
      <c r="D85" s="56">
        <f>'[1]Macro Input'!Y118</f>
        <v>0</v>
      </c>
      <c r="E85" s="56">
        <v>0</v>
      </c>
      <c r="F85" s="56">
        <v>0</v>
      </c>
      <c r="G85" s="58">
        <f t="shared" si="11"/>
        <v>-27063.722558241479</v>
      </c>
      <c r="H85" s="23"/>
      <c r="K85" s="24"/>
      <c r="L85" s="23"/>
      <c r="M85" s="23"/>
      <c r="N85" s="18"/>
      <c r="O85" s="18"/>
      <c r="P85" s="25"/>
      <c r="Q85" s="18"/>
      <c r="R85" s="18"/>
      <c r="S85" s="26"/>
      <c r="T85" s="22"/>
      <c r="U85" s="22"/>
      <c r="V85" s="22"/>
      <c r="AA85" s="12"/>
    </row>
    <row r="86" spans="1:27" s="13" customFormat="1" ht="17.5" x14ac:dyDescent="0.45">
      <c r="A86" s="57" t="s">
        <v>60</v>
      </c>
      <c r="B86" s="55">
        <f>'[1]Macro Input'!E119</f>
        <v>-374.40814336035402</v>
      </c>
      <c r="C86" s="58">
        <f>'[1]Macro Input'!J119+'[1]Macro Input'!R119</f>
        <v>0</v>
      </c>
      <c r="D86" s="56">
        <f>'[1]Macro Input'!Y119</f>
        <v>0</v>
      </c>
      <c r="E86" s="56">
        <v>0</v>
      </c>
      <c r="F86" s="56">
        <v>0</v>
      </c>
      <c r="G86" s="58">
        <f t="shared" si="11"/>
        <v>-374.40814336035402</v>
      </c>
      <c r="H86" s="23"/>
      <c r="K86" s="24"/>
      <c r="L86" s="23"/>
      <c r="M86" s="23"/>
      <c r="N86" s="18"/>
      <c r="O86" s="18"/>
      <c r="P86" s="25"/>
      <c r="Q86" s="18"/>
      <c r="R86" s="18"/>
      <c r="S86" s="26"/>
      <c r="T86" s="22"/>
      <c r="U86" s="22"/>
      <c r="V86" s="22"/>
      <c r="AA86" s="12"/>
    </row>
    <row r="87" spans="1:27" s="13" customFormat="1" ht="17.5" x14ac:dyDescent="0.45">
      <c r="A87" s="57" t="s">
        <v>61</v>
      </c>
      <c r="B87" s="55">
        <f>'[1]Macro Input'!E120</f>
        <v>-2275.2642171965795</v>
      </c>
      <c r="C87" s="58">
        <f>'[1]Macro Input'!J120+'[1]Macro Input'!R120</f>
        <v>0</v>
      </c>
      <c r="D87" s="56">
        <f>'[1]Macro Input'!Y120</f>
        <v>0</v>
      </c>
      <c r="E87" s="56">
        <v>0</v>
      </c>
      <c r="F87" s="56">
        <v>0</v>
      </c>
      <c r="G87" s="58">
        <f t="shared" si="11"/>
        <v>-2275.2642171965795</v>
      </c>
      <c r="H87" s="23"/>
      <c r="K87" s="24"/>
      <c r="L87" s="23"/>
      <c r="M87" s="23"/>
      <c r="N87" s="18"/>
      <c r="O87" s="18"/>
      <c r="P87" s="25"/>
      <c r="Q87" s="18"/>
      <c r="R87" s="18"/>
      <c r="S87" s="26"/>
      <c r="T87" s="22"/>
      <c r="U87" s="22"/>
      <c r="V87" s="22"/>
      <c r="AA87" s="12"/>
    </row>
    <row r="88" spans="1:27" s="13" customFormat="1" ht="17.5" x14ac:dyDescent="0.45">
      <c r="A88" s="57" t="s">
        <v>23</v>
      </c>
      <c r="B88" s="55">
        <f>'[1]Macro Input'!E121</f>
        <v>-1547.8964508384645</v>
      </c>
      <c r="C88" s="58">
        <f>'[1]Macro Input'!J121+'[1]Macro Input'!R121</f>
        <v>0</v>
      </c>
      <c r="D88" s="56">
        <f>'[1]Macro Input'!Y121</f>
        <v>0</v>
      </c>
      <c r="E88" s="56">
        <v>0</v>
      </c>
      <c r="F88" s="56">
        <v>0</v>
      </c>
      <c r="G88" s="58">
        <f t="shared" si="11"/>
        <v>-1547.8964508384645</v>
      </c>
      <c r="H88" s="23"/>
      <c r="K88" s="24"/>
      <c r="L88" s="23"/>
      <c r="M88" s="23"/>
      <c r="N88" s="18"/>
      <c r="O88" s="18"/>
      <c r="P88" s="25"/>
      <c r="Q88" s="18"/>
      <c r="R88" s="18"/>
      <c r="S88" s="26"/>
      <c r="T88" s="22"/>
      <c r="U88" s="22"/>
      <c r="V88" s="22"/>
      <c r="AA88" s="12"/>
    </row>
    <row r="89" spans="1:27" s="13" customFormat="1" ht="17.5" x14ac:dyDescent="0.45">
      <c r="A89" s="57" t="s">
        <v>63</v>
      </c>
      <c r="B89" s="55">
        <f>'[1]Macro Input'!E122</f>
        <v>-13683.078034128113</v>
      </c>
      <c r="C89" s="58">
        <f>'[1]Macro Input'!J122+'[1]Macro Input'!R122</f>
        <v>0</v>
      </c>
      <c r="D89" s="56">
        <f>'[1]Macro Input'!Y122</f>
        <v>0</v>
      </c>
      <c r="E89" s="56">
        <v>0</v>
      </c>
      <c r="F89" s="56">
        <v>0</v>
      </c>
      <c r="G89" s="58">
        <f t="shared" si="11"/>
        <v>-13683.078034128113</v>
      </c>
      <c r="H89" s="23"/>
      <c r="K89" s="24"/>
      <c r="L89" s="23"/>
      <c r="M89" s="23"/>
      <c r="N89" s="18"/>
      <c r="O89" s="18"/>
      <c r="P89" s="25"/>
      <c r="Q89" s="18"/>
      <c r="R89" s="18"/>
      <c r="S89" s="26"/>
      <c r="T89" s="22"/>
      <c r="U89" s="22"/>
      <c r="V89" s="22"/>
      <c r="AA89" s="12"/>
    </row>
    <row r="90" spans="1:27" s="13" customFormat="1" ht="17.5" x14ac:dyDescent="0.45">
      <c r="A90" s="57" t="s">
        <v>65</v>
      </c>
      <c r="B90" s="55">
        <f>'[1]Macro Input'!E123</f>
        <v>-141427.08842455092</v>
      </c>
      <c r="C90" s="58">
        <f>'[1]Macro Input'!J123+'[1]Macro Input'!R123</f>
        <v>0</v>
      </c>
      <c r="D90" s="56">
        <f>'[1]Macro Input'!Y123</f>
        <v>0</v>
      </c>
      <c r="E90" s="56">
        <v>0</v>
      </c>
      <c r="F90" s="56">
        <v>0</v>
      </c>
      <c r="G90" s="58">
        <f t="shared" si="11"/>
        <v>-141427.08842455092</v>
      </c>
      <c r="H90" s="23"/>
      <c r="K90" s="24"/>
      <c r="L90" s="23"/>
      <c r="M90" s="23"/>
      <c r="N90" s="18"/>
      <c r="O90" s="18"/>
      <c r="P90" s="25"/>
      <c r="Q90" s="18"/>
      <c r="R90" s="18"/>
      <c r="S90" s="26"/>
      <c r="T90" s="22"/>
      <c r="U90" s="22"/>
      <c r="V90" s="22"/>
      <c r="AA90" s="12"/>
    </row>
    <row r="91" spans="1:27" s="13" customFormat="1" ht="17.5" x14ac:dyDescent="0.45">
      <c r="A91" s="57" t="s">
        <v>67</v>
      </c>
      <c r="B91" s="55">
        <f>'[1]Macro Input'!E124</f>
        <v>-19962.612990076363</v>
      </c>
      <c r="C91" s="58">
        <f>'[1]Macro Input'!J124+'[1]Macro Input'!R124</f>
        <v>0</v>
      </c>
      <c r="D91" s="56">
        <f>'[1]Macro Input'!Y124</f>
        <v>0</v>
      </c>
      <c r="E91" s="56">
        <v>0</v>
      </c>
      <c r="F91" s="56">
        <v>0</v>
      </c>
      <c r="G91" s="58">
        <f t="shared" si="11"/>
        <v>-19962.612990076363</v>
      </c>
      <c r="H91" s="23"/>
      <c r="K91" s="24"/>
      <c r="L91" s="23"/>
      <c r="M91" s="23"/>
      <c r="N91" s="18"/>
      <c r="O91" s="18"/>
      <c r="P91" s="25"/>
      <c r="Q91" s="18"/>
      <c r="R91" s="18"/>
      <c r="S91" s="21"/>
      <c r="T91" s="22"/>
      <c r="U91" s="22"/>
      <c r="V91" s="22"/>
      <c r="AA91" s="12"/>
    </row>
    <row r="92" spans="1:27" s="13" customFormat="1" ht="17.5" x14ac:dyDescent="0.45">
      <c r="A92" s="57" t="s">
        <v>68</v>
      </c>
      <c r="B92" s="55">
        <f>'[1]Macro Input'!E125</f>
        <v>-18904.01806125477</v>
      </c>
      <c r="C92" s="58">
        <f>'[1]Macro Input'!J125+'[1]Macro Input'!R125</f>
        <v>0</v>
      </c>
      <c r="D92" s="56">
        <f>'[1]Macro Input'!Y125</f>
        <v>0</v>
      </c>
      <c r="E92" s="56">
        <v>0</v>
      </c>
      <c r="F92" s="56">
        <v>0</v>
      </c>
      <c r="G92" s="58">
        <f t="shared" si="11"/>
        <v>-18904.01806125477</v>
      </c>
      <c r="H92" s="23"/>
      <c r="K92" s="24"/>
      <c r="L92" s="23"/>
      <c r="M92" s="23"/>
      <c r="N92" s="18"/>
      <c r="O92" s="18"/>
      <c r="P92" s="25"/>
      <c r="Q92" s="18"/>
      <c r="R92" s="18"/>
      <c r="S92" s="21"/>
      <c r="T92" s="22"/>
      <c r="U92" s="22"/>
      <c r="V92" s="22"/>
      <c r="AA92" s="12"/>
    </row>
    <row r="93" spans="1:27" s="13" customFormat="1" ht="17.5" x14ac:dyDescent="0.45">
      <c r="A93" s="57" t="s">
        <v>69</v>
      </c>
      <c r="B93" s="55">
        <f>'[1]Macro Input'!E126</f>
        <v>-26071.999109781715</v>
      </c>
      <c r="C93" s="58">
        <f>'[1]Macro Input'!J126+'[1]Macro Input'!R126</f>
        <v>0</v>
      </c>
      <c r="D93" s="56">
        <f>'[1]Macro Input'!Y126</f>
        <v>0</v>
      </c>
      <c r="E93" s="56">
        <v>0</v>
      </c>
      <c r="F93" s="56">
        <v>0</v>
      </c>
      <c r="G93" s="58">
        <f t="shared" si="11"/>
        <v>-26071.999109781715</v>
      </c>
      <c r="H93" s="23"/>
      <c r="K93" s="24"/>
      <c r="L93" s="23"/>
      <c r="M93" s="23"/>
      <c r="N93" s="18"/>
      <c r="O93" s="18"/>
      <c r="P93" s="25"/>
      <c r="Q93" s="18"/>
      <c r="R93" s="18"/>
      <c r="S93" s="21"/>
      <c r="T93" s="22"/>
      <c r="U93" s="22"/>
      <c r="V93" s="22"/>
      <c r="AA93" s="12"/>
    </row>
    <row r="94" spans="1:27" s="13" customFormat="1" ht="17.5" x14ac:dyDescent="0.45">
      <c r="A94" s="57" t="s">
        <v>70</v>
      </c>
      <c r="B94" s="55">
        <f>'[1]Macro Input'!E127</f>
        <v>53388.577769783289</v>
      </c>
      <c r="C94" s="58">
        <f>'[1]Macro Input'!J127+'[1]Macro Input'!R127</f>
        <v>0</v>
      </c>
      <c r="D94" s="56">
        <f>'[1]Macro Input'!Y127</f>
        <v>0</v>
      </c>
      <c r="E94" s="56">
        <v>0</v>
      </c>
      <c r="F94" s="56">
        <v>0</v>
      </c>
      <c r="G94" s="58">
        <f t="shared" si="11"/>
        <v>53388.577769783289</v>
      </c>
      <c r="H94" s="23"/>
      <c r="I94" s="16"/>
      <c r="K94" s="24"/>
      <c r="L94" s="23"/>
      <c r="M94" s="23"/>
      <c r="N94" s="18"/>
      <c r="O94" s="18"/>
      <c r="P94" s="25"/>
      <c r="Q94" s="18"/>
      <c r="R94" s="18"/>
      <c r="S94" s="21"/>
      <c r="T94" s="22"/>
      <c r="U94" s="22"/>
      <c r="V94" s="22"/>
      <c r="AA94" s="12"/>
    </row>
    <row r="95" spans="1:27" s="13" customFormat="1" ht="17.5" x14ac:dyDescent="0.45">
      <c r="A95" s="57" t="s">
        <v>75</v>
      </c>
      <c r="B95" s="55">
        <f>'[1]Macro Input'!E128</f>
        <v>-71154.74129863242</v>
      </c>
      <c r="C95" s="58">
        <f>'[1]Macro Input'!J128+'[1]Macro Input'!R128</f>
        <v>0</v>
      </c>
      <c r="D95" s="56">
        <f>'[1]Macro Input'!Y128</f>
        <v>0</v>
      </c>
      <c r="E95" s="56">
        <v>0</v>
      </c>
      <c r="F95" s="56">
        <v>0</v>
      </c>
      <c r="G95" s="58">
        <f t="shared" si="11"/>
        <v>-71154.74129863242</v>
      </c>
      <c r="K95" s="24"/>
      <c r="L95" s="23"/>
      <c r="M95" s="23"/>
      <c r="N95" s="18"/>
      <c r="O95" s="18"/>
      <c r="P95" s="25"/>
      <c r="Q95" s="18"/>
      <c r="R95" s="18"/>
      <c r="S95" s="26"/>
      <c r="T95" s="22"/>
      <c r="U95" s="22"/>
      <c r="V95" s="22"/>
      <c r="AA95" s="12"/>
    </row>
    <row r="96" spans="1:27" s="13" customFormat="1" ht="17.5" x14ac:dyDescent="0.45">
      <c r="A96" s="57" t="s">
        <v>79</v>
      </c>
      <c r="B96" s="60">
        <f t="shared" ref="B96:F96" si="12">SUM(B82:B95)</f>
        <v>-489296.93415211566</v>
      </c>
      <c r="C96" s="61">
        <f>SUM(C82:C95)</f>
        <v>0</v>
      </c>
      <c r="D96" s="61">
        <f t="shared" si="12"/>
        <v>0</v>
      </c>
      <c r="E96" s="61">
        <f t="shared" si="12"/>
        <v>0</v>
      </c>
      <c r="F96" s="61">
        <f t="shared" si="12"/>
        <v>0</v>
      </c>
      <c r="G96" s="61">
        <f>SUM(G82:G95)</f>
        <v>-489296.93415211566</v>
      </c>
      <c r="K96" s="27"/>
      <c r="N96" s="19"/>
      <c r="O96" s="19"/>
      <c r="P96" s="28"/>
      <c r="Q96" s="19"/>
      <c r="R96" s="19"/>
      <c r="S96" s="21"/>
      <c r="T96" s="22"/>
      <c r="U96" s="22"/>
      <c r="V96" s="22"/>
      <c r="AA96" s="12"/>
    </row>
    <row r="97" spans="1:27" s="13" customFormat="1" ht="17.5" x14ac:dyDescent="0.45">
      <c r="A97" s="91" t="s">
        <v>80</v>
      </c>
      <c r="B97" s="55"/>
      <c r="C97" s="55"/>
      <c r="D97" s="66"/>
      <c r="E97" s="66"/>
      <c r="F97" s="55"/>
      <c r="G97" s="55"/>
      <c r="K97" s="24"/>
      <c r="N97" s="19"/>
      <c r="O97" s="19"/>
      <c r="P97" s="28"/>
      <c r="Q97" s="19"/>
      <c r="R97" s="19"/>
      <c r="S97" s="21"/>
      <c r="T97" s="22"/>
      <c r="U97" s="22"/>
      <c r="V97" s="22"/>
      <c r="AA97" s="92"/>
    </row>
    <row r="98" spans="1:27" s="13" customFormat="1" ht="17.5" x14ac:dyDescent="0.45">
      <c r="A98" s="57" t="s">
        <v>81</v>
      </c>
      <c r="B98" s="55">
        <f>'[1]Macro Input'!E133</f>
        <v>548359.25354404445</v>
      </c>
      <c r="C98" s="58">
        <f>'[1]Macro Input'!J133+'[1]Macro Input'!R133</f>
        <v>607344.1285948921</v>
      </c>
      <c r="D98" s="56">
        <f>'[1]Macro Input'!Y133</f>
        <v>-18627.819200761282</v>
      </c>
      <c r="E98" s="56">
        <v>0</v>
      </c>
      <c r="F98" s="56">
        <v>0</v>
      </c>
      <c r="G98" s="58">
        <f t="shared" ref="G98" si="13">SUM(B98:F98)</f>
        <v>1137075.5629381752</v>
      </c>
      <c r="H98" s="23"/>
      <c r="I98" s="16"/>
      <c r="K98" s="24"/>
      <c r="L98" s="23"/>
      <c r="N98" s="18"/>
      <c r="O98" s="19"/>
      <c r="P98" s="25"/>
      <c r="Q98" s="19"/>
      <c r="R98" s="19"/>
      <c r="S98" s="21"/>
      <c r="T98" s="22"/>
      <c r="U98" s="22"/>
      <c r="V98" s="22"/>
      <c r="AA98" s="12"/>
    </row>
    <row r="99" spans="1:27" s="13" customFormat="1" ht="17.5" x14ac:dyDescent="0.45">
      <c r="A99" s="91" t="s">
        <v>82</v>
      </c>
      <c r="B99" s="55"/>
      <c r="C99" s="55"/>
      <c r="D99" s="56"/>
      <c r="E99" s="56"/>
      <c r="F99" s="55"/>
      <c r="G99" s="55"/>
      <c r="K99" s="24"/>
      <c r="N99" s="19"/>
      <c r="O99" s="19"/>
      <c r="P99" s="28"/>
      <c r="Q99" s="19"/>
      <c r="R99" s="19"/>
      <c r="S99" s="21"/>
      <c r="T99" s="22"/>
      <c r="U99" s="22"/>
      <c r="V99" s="22"/>
      <c r="AA99" s="92"/>
    </row>
    <row r="100" spans="1:27" s="13" customFormat="1" ht="17.5" x14ac:dyDescent="0.45">
      <c r="A100" s="57" t="s">
        <v>83</v>
      </c>
      <c r="B100" s="55">
        <f>'[1]Macro Input'!E137</f>
        <v>166974.5977949558</v>
      </c>
      <c r="C100" s="58">
        <f>'[1]Macro Input'!J137+'[1]Macro Input'!R137</f>
        <v>263131.84371374064</v>
      </c>
      <c r="D100" s="56">
        <f>'[1]Macro Input'!Y137</f>
        <v>-8070.5026687299423</v>
      </c>
      <c r="E100" s="56">
        <v>0</v>
      </c>
      <c r="F100" s="56">
        <v>0</v>
      </c>
      <c r="G100" s="58">
        <f t="shared" ref="G100:G101" si="14">SUM(B100:F100)</f>
        <v>422035.93883996649</v>
      </c>
      <c r="H100" s="23"/>
      <c r="K100" s="24"/>
      <c r="L100" s="23"/>
      <c r="M100" s="23"/>
      <c r="N100" s="18"/>
      <c r="O100" s="18"/>
      <c r="P100" s="25"/>
      <c r="Q100" s="18"/>
      <c r="R100" s="18"/>
      <c r="S100" s="26"/>
      <c r="T100" s="22"/>
      <c r="U100" s="22"/>
      <c r="V100" s="22"/>
      <c r="AA100" s="12"/>
    </row>
    <row r="101" spans="1:27" s="13" customFormat="1" ht="17.5" x14ac:dyDescent="0.45">
      <c r="A101" s="57" t="s">
        <v>84</v>
      </c>
      <c r="B101" s="55">
        <f>'[1]Macro Input'!E138</f>
        <v>405415.20971182943</v>
      </c>
      <c r="C101" s="58">
        <f>'[1]Macro Input'!J138+'[1]Macro Input'!R138</f>
        <v>553594.17321425292</v>
      </c>
      <c r="D101" s="56">
        <f>'[1]Macro Input'!Y138</f>
        <v>-16979.257201494191</v>
      </c>
      <c r="E101" s="56">
        <v>0</v>
      </c>
      <c r="F101" s="56">
        <v>0</v>
      </c>
      <c r="G101" s="58">
        <f t="shared" si="14"/>
        <v>942030.12572458817</v>
      </c>
      <c r="H101" s="23"/>
      <c r="K101" s="24"/>
      <c r="L101" s="23"/>
      <c r="M101" s="23"/>
      <c r="N101" s="18"/>
      <c r="O101" s="18"/>
      <c r="P101" s="25"/>
      <c r="Q101" s="18"/>
      <c r="R101" s="18"/>
      <c r="S101" s="26"/>
      <c r="T101" s="22"/>
      <c r="U101" s="22"/>
      <c r="V101" s="22"/>
      <c r="AA101" s="12"/>
    </row>
    <row r="102" spans="1:27" s="13" customFormat="1" ht="17.5" x14ac:dyDescent="0.45">
      <c r="A102" s="57" t="s">
        <v>85</v>
      </c>
      <c r="B102" s="60">
        <f t="shared" ref="B102:F102" si="15">SUM(B100:B101)</f>
        <v>572389.80750678526</v>
      </c>
      <c r="C102" s="60">
        <f>SUM(C100:C101)</f>
        <v>816726.01692799362</v>
      </c>
      <c r="D102" s="61">
        <f t="shared" si="15"/>
        <v>-25049.759870224134</v>
      </c>
      <c r="E102" s="61">
        <f t="shared" si="15"/>
        <v>0</v>
      </c>
      <c r="F102" s="61">
        <f t="shared" si="15"/>
        <v>0</v>
      </c>
      <c r="G102" s="61">
        <f>SUM(G100:G101)</f>
        <v>1364066.0645645547</v>
      </c>
      <c r="K102" s="27"/>
      <c r="N102" s="19"/>
      <c r="O102" s="19"/>
      <c r="P102" s="28"/>
      <c r="Q102" s="19"/>
      <c r="R102" s="19"/>
      <c r="S102" s="21"/>
      <c r="T102" s="22"/>
      <c r="U102" s="22"/>
      <c r="V102" s="22"/>
      <c r="AA102" s="12"/>
    </row>
    <row r="103" spans="1:27" s="13" customFormat="1" ht="17.5" x14ac:dyDescent="0.45">
      <c r="A103" s="91" t="s">
        <v>86</v>
      </c>
      <c r="B103" s="55"/>
      <c r="C103" s="58"/>
      <c r="D103" s="56"/>
      <c r="E103" s="56"/>
      <c r="F103" s="55"/>
      <c r="G103" s="58"/>
      <c r="I103" s="16"/>
      <c r="K103" s="24"/>
      <c r="N103" s="19"/>
      <c r="O103" s="19"/>
      <c r="P103" s="28"/>
      <c r="Q103" s="19"/>
      <c r="R103" s="19"/>
      <c r="S103" s="21"/>
      <c r="T103" s="22"/>
      <c r="U103" s="22"/>
      <c r="V103" s="22"/>
      <c r="AA103" s="92"/>
    </row>
    <row r="104" spans="1:27" s="13" customFormat="1" ht="17.5" x14ac:dyDescent="0.45">
      <c r="A104" s="57" t="s">
        <v>83</v>
      </c>
      <c r="B104" s="55">
        <f>'[1]Macro Input'!E143</f>
        <v>-77835.169492830697</v>
      </c>
      <c r="C104" s="58">
        <f>'[1]Macro Input'!J143+'[1]Macro Input'!R143</f>
        <v>0</v>
      </c>
      <c r="D104" s="56">
        <f>'[1]Macro Input'!Y143</f>
        <v>0</v>
      </c>
      <c r="E104" s="56">
        <v>0</v>
      </c>
      <c r="F104" s="56">
        <v>0</v>
      </c>
      <c r="G104" s="58">
        <f t="shared" ref="G104:G105" si="16">SUM(B104:F104)</f>
        <v>-77835.169492830697</v>
      </c>
      <c r="H104" s="23"/>
      <c r="K104" s="24"/>
      <c r="L104" s="23"/>
      <c r="M104" s="23"/>
      <c r="N104" s="18"/>
      <c r="O104" s="18"/>
      <c r="P104" s="25"/>
      <c r="Q104" s="18"/>
      <c r="R104" s="18"/>
      <c r="S104" s="26"/>
      <c r="T104" s="22"/>
      <c r="U104" s="22"/>
      <c r="V104" s="22"/>
      <c r="AA104" s="12"/>
    </row>
    <row r="105" spans="1:27" s="13" customFormat="1" ht="17.5" x14ac:dyDescent="0.45">
      <c r="A105" s="57" t="s">
        <v>84</v>
      </c>
      <c r="B105" s="55">
        <f>'[1]Macro Input'!E144</f>
        <v>-81113.94171867799</v>
      </c>
      <c r="C105" s="58">
        <f>'[1]Macro Input'!J144+'[1]Macro Input'!R144</f>
        <v>0</v>
      </c>
      <c r="D105" s="56">
        <f>'[1]Macro Input'!Y144</f>
        <v>0</v>
      </c>
      <c r="E105" s="56">
        <v>0</v>
      </c>
      <c r="F105" s="56">
        <v>0</v>
      </c>
      <c r="G105" s="58">
        <f t="shared" si="16"/>
        <v>-81113.94171867799</v>
      </c>
      <c r="H105" s="23"/>
      <c r="K105" s="24"/>
      <c r="L105" s="23"/>
      <c r="M105" s="23"/>
      <c r="N105" s="18"/>
      <c r="O105" s="18"/>
      <c r="P105" s="25"/>
      <c r="Q105" s="18"/>
      <c r="R105" s="18"/>
      <c r="S105" s="26"/>
      <c r="T105" s="22"/>
      <c r="U105" s="22"/>
      <c r="V105" s="22"/>
      <c r="AA105" s="12"/>
    </row>
    <row r="106" spans="1:27" s="13" customFormat="1" ht="17.5" x14ac:dyDescent="0.45">
      <c r="A106" s="57" t="s">
        <v>87</v>
      </c>
      <c r="B106" s="61">
        <f t="shared" ref="B106:G106" si="17">SUM(B104:B105)</f>
        <v>-158949.11121150869</v>
      </c>
      <c r="C106" s="61">
        <f t="shared" si="17"/>
        <v>0</v>
      </c>
      <c r="D106" s="61">
        <f t="shared" si="17"/>
        <v>0</v>
      </c>
      <c r="E106" s="61">
        <f t="shared" si="17"/>
        <v>0</v>
      </c>
      <c r="F106" s="61">
        <f t="shared" si="17"/>
        <v>0</v>
      </c>
      <c r="G106" s="61">
        <f t="shared" si="17"/>
        <v>-158949.11121150869</v>
      </c>
      <c r="K106" s="27"/>
      <c r="N106" s="19"/>
      <c r="O106" s="19"/>
      <c r="P106" s="28"/>
      <c r="Q106" s="19"/>
      <c r="R106" s="18"/>
      <c r="S106" s="21"/>
      <c r="T106" s="22"/>
      <c r="U106" s="22"/>
      <c r="V106" s="22"/>
      <c r="AA106" s="12"/>
    </row>
    <row r="107" spans="1:27" s="13" customFormat="1" ht="17.5" x14ac:dyDescent="0.45">
      <c r="A107" s="91" t="s">
        <v>88</v>
      </c>
      <c r="B107" s="55"/>
      <c r="C107" s="58"/>
      <c r="D107" s="65"/>
      <c r="E107" s="65"/>
      <c r="F107" s="58"/>
      <c r="G107" s="58"/>
      <c r="I107" s="16"/>
      <c r="K107" s="24"/>
      <c r="N107" s="19"/>
      <c r="O107" s="19"/>
      <c r="P107" s="28"/>
      <c r="Q107" s="19"/>
      <c r="R107" s="18"/>
      <c r="S107" s="21"/>
      <c r="T107" s="22"/>
      <c r="U107" s="22"/>
      <c r="V107" s="22"/>
      <c r="AA107" s="92"/>
    </row>
    <row r="108" spans="1:27" s="13" customFormat="1" ht="17.5" x14ac:dyDescent="0.45">
      <c r="A108" s="57" t="s">
        <v>89</v>
      </c>
      <c r="B108" s="55">
        <f>'[1]Macro Input'!E149</f>
        <v>743609.21996991464</v>
      </c>
      <c r="C108" s="58">
        <f>'[1]Macro Input'!J149+'[1]Macro Input'!R149</f>
        <v>788206.14888938423</v>
      </c>
      <c r="D108" s="56">
        <f>'[1]Macro Input'!Y149</f>
        <v>-24175.028526921473</v>
      </c>
      <c r="E108" s="56">
        <v>0</v>
      </c>
      <c r="F108" s="56">
        <v>0</v>
      </c>
      <c r="G108" s="58">
        <f t="shared" ref="G108:G109" si="18">SUM(B108:F108)</f>
        <v>1507640.3403323775</v>
      </c>
      <c r="H108" s="23"/>
      <c r="K108" s="24"/>
      <c r="L108" s="23"/>
      <c r="M108" s="23"/>
      <c r="N108" s="18"/>
      <c r="O108" s="18"/>
      <c r="P108" s="25"/>
      <c r="Q108" s="18"/>
      <c r="R108" s="18"/>
      <c r="S108" s="26"/>
      <c r="T108" s="22"/>
      <c r="U108" s="22"/>
      <c r="V108" s="22"/>
      <c r="AA108" s="12"/>
    </row>
    <row r="109" spans="1:27" s="13" customFormat="1" ht="17.5" x14ac:dyDescent="0.45">
      <c r="A109" s="57" t="s">
        <v>90</v>
      </c>
      <c r="B109" s="55">
        <f>'[1]Macro Input'!E150</f>
        <v>360671.35686339362</v>
      </c>
      <c r="C109" s="58">
        <f>'[1]Macro Input'!J150+'[1]Macro Input'!R150</f>
        <v>373567.25109657936</v>
      </c>
      <c r="D109" s="56">
        <f>'[1]Macro Input'!Y150</f>
        <v>-11457.661126735062</v>
      </c>
      <c r="E109" s="56">
        <v>0</v>
      </c>
      <c r="F109" s="56">
        <v>0</v>
      </c>
      <c r="G109" s="58">
        <f t="shared" si="18"/>
        <v>722780.94683323789</v>
      </c>
      <c r="H109" s="23"/>
      <c r="K109" s="24"/>
      <c r="L109" s="23"/>
      <c r="M109" s="23"/>
      <c r="N109" s="18"/>
      <c r="O109" s="18"/>
      <c r="P109" s="25"/>
      <c r="Q109" s="18"/>
      <c r="R109" s="18"/>
      <c r="S109" s="26"/>
      <c r="T109" s="22"/>
      <c r="U109" s="22"/>
      <c r="V109" s="22"/>
      <c r="AA109" s="12"/>
    </row>
    <row r="110" spans="1:27" s="13" customFormat="1" ht="17.5" x14ac:dyDescent="0.45">
      <c r="A110" s="57" t="s">
        <v>91</v>
      </c>
      <c r="B110" s="60">
        <f>SUM(B108:B109)</f>
        <v>1104280.5768333082</v>
      </c>
      <c r="C110" s="60">
        <f t="shared" ref="C110:G110" si="19">SUM(C108:C109)</f>
        <v>1161773.3999859635</v>
      </c>
      <c r="D110" s="60">
        <f t="shared" si="19"/>
        <v>-35632.689653656533</v>
      </c>
      <c r="E110" s="60">
        <f t="shared" si="19"/>
        <v>0</v>
      </c>
      <c r="F110" s="60">
        <f t="shared" si="19"/>
        <v>0</v>
      </c>
      <c r="G110" s="60">
        <f t="shared" si="19"/>
        <v>2230421.2871656152</v>
      </c>
      <c r="H110" s="23"/>
      <c r="K110" s="24"/>
      <c r="L110" s="23"/>
      <c r="M110" s="23"/>
      <c r="N110" s="18"/>
      <c r="O110" s="18"/>
      <c r="P110" s="25"/>
      <c r="Q110" s="18"/>
      <c r="R110" s="18"/>
      <c r="S110" s="26"/>
      <c r="T110" s="22"/>
      <c r="U110" s="22"/>
      <c r="V110" s="22"/>
      <c r="AA110" s="12"/>
    </row>
    <row r="111" spans="1:27" s="13" customFormat="1" ht="17.5" x14ac:dyDescent="0.45">
      <c r="A111" s="91" t="s">
        <v>92</v>
      </c>
      <c r="B111" s="55"/>
      <c r="C111" s="55"/>
      <c r="D111" s="56"/>
      <c r="E111" s="56"/>
      <c r="F111" s="55"/>
      <c r="G111" s="55"/>
      <c r="I111" s="16"/>
      <c r="K111" s="24"/>
      <c r="L111" s="23"/>
      <c r="N111" s="19"/>
      <c r="O111" s="19"/>
      <c r="P111" s="28"/>
      <c r="Q111" s="19"/>
      <c r="R111" s="18"/>
      <c r="S111" s="21"/>
      <c r="T111" s="22"/>
      <c r="U111" s="22"/>
      <c r="V111" s="22"/>
      <c r="AA111" s="92"/>
    </row>
    <row r="112" spans="1:27" s="13" customFormat="1" ht="17.5" x14ac:dyDescent="0.45">
      <c r="A112" s="57" t="s">
        <v>93</v>
      </c>
      <c r="B112" s="55">
        <f>'[1]Macro Input'!E155</f>
        <v>50186.679659128342</v>
      </c>
      <c r="C112" s="58">
        <f>'[1]Macro Input'!J155+'[1]Macro Input'!R155</f>
        <v>63340.931411374033</v>
      </c>
      <c r="D112" s="56">
        <f>'[1]Macro Input'!Y155</f>
        <v>-1942.7263108126779</v>
      </c>
      <c r="E112" s="56">
        <v>0</v>
      </c>
      <c r="F112" s="56">
        <v>0</v>
      </c>
      <c r="G112" s="58">
        <f t="shared" ref="G112:G117" si="20">SUM(B112:F112)</f>
        <v>111584.8847596897</v>
      </c>
      <c r="H112" s="23"/>
      <c r="K112" s="24"/>
      <c r="L112" s="23"/>
      <c r="M112" s="23"/>
      <c r="N112" s="18"/>
      <c r="O112" s="18"/>
      <c r="P112" s="25"/>
      <c r="Q112" s="18"/>
      <c r="R112" s="18"/>
      <c r="S112" s="26"/>
      <c r="T112" s="22"/>
      <c r="U112" s="22"/>
      <c r="V112" s="22"/>
      <c r="AA112" s="12"/>
    </row>
    <row r="113" spans="1:27" s="13" customFormat="1" ht="17.5" x14ac:dyDescent="0.45">
      <c r="A113" s="57" t="s">
        <v>94</v>
      </c>
      <c r="B113" s="55">
        <f>'[1]Macro Input'!E156</f>
        <v>-5.0776008070857097</v>
      </c>
      <c r="C113" s="58">
        <f>'[1]Macro Input'!J156+'[1]Macro Input'!R156</f>
        <v>0</v>
      </c>
      <c r="D113" s="56">
        <f>'[1]Macro Input'!Y156</f>
        <v>0</v>
      </c>
      <c r="E113" s="56">
        <v>0</v>
      </c>
      <c r="F113" s="56">
        <v>0</v>
      </c>
      <c r="G113" s="58">
        <f t="shared" si="20"/>
        <v>-5.0776008070857097</v>
      </c>
      <c r="H113" s="23"/>
      <c r="K113" s="24"/>
      <c r="L113" s="23"/>
      <c r="M113" s="23"/>
      <c r="N113" s="18"/>
      <c r="O113" s="18"/>
      <c r="P113" s="25"/>
      <c r="Q113" s="18"/>
      <c r="R113" s="18"/>
      <c r="S113" s="26"/>
      <c r="T113" s="22"/>
      <c r="U113" s="22"/>
      <c r="V113" s="22"/>
      <c r="AA113" s="12"/>
    </row>
    <row r="114" spans="1:27" s="13" customFormat="1" ht="17.5" x14ac:dyDescent="0.45">
      <c r="A114" s="57" t="s">
        <v>95</v>
      </c>
      <c r="B114" s="55">
        <f>'[1]Macro Input'!E157</f>
        <v>-247.54319454704253</v>
      </c>
      <c r="C114" s="58">
        <f>'[1]Macro Input'!J157+'[1]Macro Input'!R157</f>
        <v>0</v>
      </c>
      <c r="D114" s="56">
        <f>'[1]Macro Input'!Y157</f>
        <v>0</v>
      </c>
      <c r="E114" s="56">
        <v>0</v>
      </c>
      <c r="F114" s="56">
        <v>0</v>
      </c>
      <c r="G114" s="58">
        <f t="shared" si="20"/>
        <v>-247.54319454704253</v>
      </c>
      <c r="H114" s="23"/>
      <c r="K114" s="24"/>
      <c r="L114" s="23"/>
      <c r="M114" s="23"/>
      <c r="N114" s="18"/>
      <c r="O114" s="18"/>
      <c r="P114" s="25"/>
      <c r="Q114" s="18"/>
      <c r="R114" s="18"/>
      <c r="S114" s="26"/>
      <c r="T114" s="22"/>
      <c r="U114" s="22"/>
      <c r="V114" s="22"/>
      <c r="AA114" s="12"/>
    </row>
    <row r="115" spans="1:27" s="13" customFormat="1" ht="17.5" x14ac:dyDescent="0.45">
      <c r="A115" s="57" t="s">
        <v>96</v>
      </c>
      <c r="B115" s="55">
        <f>'[1]Macro Input'!E158</f>
        <v>92.234639914270304</v>
      </c>
      <c r="C115" s="58">
        <f>'[1]Macro Input'!J158+'[1]Macro Input'!R158</f>
        <v>101.22402142397763</v>
      </c>
      <c r="D115" s="56">
        <f>'[1]Macro Input'!Y158</f>
        <v>-3.1046365331885069</v>
      </c>
      <c r="E115" s="56">
        <v>0</v>
      </c>
      <c r="F115" s="56">
        <v>0</v>
      </c>
      <c r="G115" s="58">
        <f t="shared" si="20"/>
        <v>190.35402480505942</v>
      </c>
      <c r="H115" s="23"/>
      <c r="K115" s="24"/>
      <c r="L115" s="23"/>
      <c r="M115" s="23"/>
      <c r="N115" s="18"/>
      <c r="O115" s="18"/>
      <c r="P115" s="25"/>
      <c r="Q115" s="18"/>
      <c r="R115" s="18"/>
      <c r="S115" s="26"/>
      <c r="T115" s="22"/>
      <c r="U115" s="22"/>
      <c r="V115" s="22"/>
      <c r="AA115" s="12"/>
    </row>
    <row r="116" spans="1:27" s="13" customFormat="1" ht="17.5" x14ac:dyDescent="0.45">
      <c r="A116" s="57" t="s">
        <v>97</v>
      </c>
      <c r="B116" s="55">
        <f>'[1]Macro Input'!E159</f>
        <v>5919.3699279185084</v>
      </c>
      <c r="C116" s="58">
        <f>'[1]Macro Input'!J159+'[1]Macro Input'!R159</f>
        <v>6554.2553877504615</v>
      </c>
      <c r="D116" s="56">
        <f>'[1]Macro Input'!Y159</f>
        <v>-201.02521554146099</v>
      </c>
      <c r="E116" s="56">
        <v>0</v>
      </c>
      <c r="F116" s="56">
        <v>0</v>
      </c>
      <c r="G116" s="58">
        <f t="shared" si="20"/>
        <v>12272.600100127509</v>
      </c>
      <c r="H116" s="23"/>
      <c r="K116" s="24"/>
      <c r="L116" s="23"/>
      <c r="M116" s="23"/>
      <c r="N116" s="18"/>
      <c r="O116" s="18"/>
      <c r="P116" s="25"/>
      <c r="Q116" s="18"/>
      <c r="R116" s="18"/>
      <c r="S116" s="26"/>
      <c r="T116" s="22"/>
      <c r="U116" s="22"/>
      <c r="V116" s="22"/>
      <c r="AA116" s="12"/>
    </row>
    <row r="117" spans="1:27" s="13" customFormat="1" ht="17.5" x14ac:dyDescent="0.45">
      <c r="A117" s="57" t="s">
        <v>98</v>
      </c>
      <c r="B117" s="55">
        <f>'[1]Macro Input'!E160</f>
        <v>-46.110418300689197</v>
      </c>
      <c r="C117" s="58">
        <f>'[1]Macro Input'!J160+'[1]Macro Input'!R160</f>
        <v>0</v>
      </c>
      <c r="D117" s="56">
        <f>'[1]Macro Input'!Y160</f>
        <v>0</v>
      </c>
      <c r="E117" s="56">
        <v>0</v>
      </c>
      <c r="F117" s="56">
        <v>0</v>
      </c>
      <c r="G117" s="58">
        <f t="shared" si="20"/>
        <v>-46.110418300689197</v>
      </c>
      <c r="H117" s="23"/>
      <c r="K117" s="24"/>
      <c r="L117" s="23"/>
      <c r="M117" s="23"/>
      <c r="N117" s="18"/>
      <c r="O117" s="18"/>
      <c r="P117" s="25"/>
      <c r="Q117" s="18"/>
      <c r="R117" s="18"/>
      <c r="S117" s="26"/>
      <c r="T117" s="22"/>
      <c r="U117" s="22"/>
      <c r="V117" s="22"/>
      <c r="AA117" s="12"/>
    </row>
    <row r="118" spans="1:27" s="13" customFormat="1" ht="17.5" x14ac:dyDescent="0.45">
      <c r="A118" s="57" t="s">
        <v>99</v>
      </c>
      <c r="B118" s="60">
        <f t="shared" ref="B118:G118" si="21">SUM(B112:B117)</f>
        <v>55899.553013306308</v>
      </c>
      <c r="C118" s="60">
        <f>SUM(C112:C117)</f>
        <v>69996.410820548481</v>
      </c>
      <c r="D118" s="61">
        <f t="shared" si="21"/>
        <v>-2146.8561628873276</v>
      </c>
      <c r="E118" s="61">
        <f t="shared" si="21"/>
        <v>0</v>
      </c>
      <c r="F118" s="61">
        <f t="shared" si="21"/>
        <v>0</v>
      </c>
      <c r="G118" s="61">
        <f t="shared" si="21"/>
        <v>123749.10767096745</v>
      </c>
      <c r="K118" s="27"/>
      <c r="N118" s="19"/>
      <c r="O118" s="19"/>
      <c r="P118" s="28"/>
      <c r="Q118" s="19"/>
      <c r="R118" s="18"/>
      <c r="S118" s="21"/>
      <c r="T118" s="22"/>
      <c r="U118" s="22"/>
      <c r="V118" s="22"/>
      <c r="AA118" s="12"/>
    </row>
    <row r="119" spans="1:27" s="13" customFormat="1" ht="17.5" x14ac:dyDescent="0.45">
      <c r="A119" s="91" t="s">
        <v>100</v>
      </c>
      <c r="B119" s="55"/>
      <c r="C119" s="58"/>
      <c r="D119" s="56"/>
      <c r="E119" s="56"/>
      <c r="F119" s="55"/>
      <c r="G119" s="58"/>
      <c r="I119" s="16"/>
      <c r="K119" s="24"/>
      <c r="N119" s="19"/>
      <c r="O119" s="19"/>
      <c r="P119" s="28"/>
      <c r="Q119" s="19"/>
      <c r="R119" s="18"/>
      <c r="S119" s="21"/>
      <c r="T119" s="22"/>
      <c r="U119" s="22"/>
      <c r="V119" s="22"/>
      <c r="AA119" s="92"/>
    </row>
    <row r="120" spans="1:27" s="13" customFormat="1" ht="17.5" x14ac:dyDescent="0.45">
      <c r="A120" s="68" t="s">
        <v>101</v>
      </c>
      <c r="B120" s="55">
        <f>'[1]Macro Input'!E165</f>
        <v>-11.565323895453508</v>
      </c>
      <c r="C120" s="58">
        <f>'[1]Macro Input'!J165+'[1]Macro Input'!R165</f>
        <v>0</v>
      </c>
      <c r="D120" s="56">
        <f>'[1]Macro Input'!Y165</f>
        <v>0</v>
      </c>
      <c r="E120" s="56">
        <v>0</v>
      </c>
      <c r="F120" s="56">
        <v>0</v>
      </c>
      <c r="G120" s="58">
        <f t="shared" ref="G120:G183" si="22">SUM(B120:F120)</f>
        <v>-11.565323895453508</v>
      </c>
      <c r="H120" s="23"/>
      <c r="K120" s="24"/>
      <c r="L120" s="23"/>
      <c r="M120" s="23"/>
      <c r="N120" s="18"/>
      <c r="O120" s="18"/>
      <c r="P120" s="25"/>
      <c r="Q120" s="18"/>
      <c r="R120" s="18"/>
      <c r="S120" s="26"/>
      <c r="T120" s="22"/>
      <c r="U120" s="22"/>
      <c r="V120" s="22"/>
      <c r="AA120" s="12"/>
    </row>
    <row r="121" spans="1:27" s="13" customFormat="1" ht="17.5" x14ac:dyDescent="0.45">
      <c r="A121" s="68" t="s">
        <v>102</v>
      </c>
      <c r="B121" s="55">
        <f>'[1]Macro Input'!E166</f>
        <v>-157.10967342975835</v>
      </c>
      <c r="C121" s="58">
        <f>'[1]Macro Input'!J166+'[1]Macro Input'!R166</f>
        <v>0</v>
      </c>
      <c r="D121" s="56">
        <f>'[1]Macro Input'!Y166</f>
        <v>0</v>
      </c>
      <c r="E121" s="56">
        <v>0</v>
      </c>
      <c r="F121" s="56">
        <v>0</v>
      </c>
      <c r="G121" s="58">
        <f t="shared" si="22"/>
        <v>-157.10967342975835</v>
      </c>
      <c r="H121" s="23"/>
      <c r="K121" s="24"/>
      <c r="L121" s="23"/>
      <c r="M121" s="23"/>
      <c r="N121" s="18"/>
      <c r="O121" s="18"/>
      <c r="P121" s="25"/>
      <c r="Q121" s="18"/>
      <c r="R121" s="18"/>
      <c r="S121" s="26"/>
      <c r="T121" s="22"/>
      <c r="U121" s="22"/>
      <c r="V121" s="22"/>
      <c r="AA121" s="12"/>
    </row>
    <row r="122" spans="1:27" s="13" customFormat="1" ht="17.5" x14ac:dyDescent="0.45">
      <c r="A122" s="68" t="s">
        <v>103</v>
      </c>
      <c r="B122" s="55">
        <f>'[1]Macro Input'!E167</f>
        <v>36093.431621419579</v>
      </c>
      <c r="C122" s="58">
        <f>'[1]Macro Input'!J167+'[1]Macro Input'!R167</f>
        <v>39350.838331876439</v>
      </c>
      <c r="D122" s="56">
        <f>'[1]Macro Input'!Y167</f>
        <v>-1206.9274523826277</v>
      </c>
      <c r="E122" s="56">
        <v>0</v>
      </c>
      <c r="F122" s="56">
        <v>0</v>
      </c>
      <c r="G122" s="58">
        <f t="shared" si="22"/>
        <v>74237.342500913393</v>
      </c>
      <c r="H122" s="23"/>
      <c r="K122" s="24"/>
      <c r="L122" s="23"/>
      <c r="M122" s="23"/>
      <c r="N122" s="18"/>
      <c r="O122" s="18"/>
      <c r="P122" s="25"/>
      <c r="Q122" s="18"/>
      <c r="R122" s="18"/>
      <c r="S122" s="26"/>
      <c r="T122" s="22"/>
      <c r="U122" s="22"/>
      <c r="V122" s="22"/>
      <c r="AA122" s="12"/>
    </row>
    <row r="123" spans="1:27" s="13" customFormat="1" ht="17.5" x14ac:dyDescent="0.45">
      <c r="A123" s="68" t="s">
        <v>104</v>
      </c>
      <c r="B123" s="55">
        <f>'[1]Macro Input'!E168</f>
        <v>409.76066734396977</v>
      </c>
      <c r="C123" s="58">
        <f>'[1]Macro Input'!J168+'[1]Macro Input'!R168</f>
        <v>455.50809644324841</v>
      </c>
      <c r="D123" s="56">
        <f>'[1]Macro Input'!Y168</f>
        <v>-13.970864400477648</v>
      </c>
      <c r="E123" s="56">
        <v>0</v>
      </c>
      <c r="F123" s="56">
        <v>0</v>
      </c>
      <c r="G123" s="58">
        <f t="shared" si="22"/>
        <v>851.29789938674048</v>
      </c>
      <c r="H123" s="23"/>
      <c r="K123" s="24"/>
      <c r="L123" s="23"/>
      <c r="M123" s="23"/>
      <c r="N123" s="18"/>
      <c r="O123" s="18"/>
      <c r="P123" s="25"/>
      <c r="Q123" s="18"/>
      <c r="R123" s="18"/>
      <c r="S123" s="26"/>
      <c r="T123" s="22"/>
      <c r="U123" s="22"/>
      <c r="V123" s="22"/>
      <c r="AA123" s="12"/>
    </row>
    <row r="124" spans="1:27" s="13" customFormat="1" ht="17.5" x14ac:dyDescent="0.45">
      <c r="A124" s="68" t="s">
        <v>105</v>
      </c>
      <c r="B124" s="55">
        <f>'[1]Macro Input'!E169</f>
        <v>44342.571935921551</v>
      </c>
      <c r="C124" s="58">
        <f>'[1]Macro Input'!J169+'[1]Macro Input'!R169</f>
        <v>49928.748571565826</v>
      </c>
      <c r="D124" s="56">
        <f>'[1]Macro Input'!Y169</f>
        <v>-1531.3619701290609</v>
      </c>
      <c r="E124" s="56">
        <v>0</v>
      </c>
      <c r="F124" s="56">
        <v>0</v>
      </c>
      <c r="G124" s="58">
        <f t="shared" si="22"/>
        <v>92739.95853735831</v>
      </c>
      <c r="H124" s="23"/>
      <c r="K124" s="24"/>
      <c r="L124" s="23"/>
      <c r="M124" s="23"/>
      <c r="N124" s="18"/>
      <c r="O124" s="18"/>
      <c r="P124" s="25"/>
      <c r="Q124" s="18"/>
      <c r="R124" s="18"/>
      <c r="S124" s="26"/>
      <c r="T124" s="22"/>
      <c r="U124" s="22"/>
      <c r="V124" s="22"/>
      <c r="AA124" s="12"/>
    </row>
    <row r="125" spans="1:27" s="13" customFormat="1" ht="17.5" x14ac:dyDescent="0.45">
      <c r="A125" s="68" t="s">
        <v>106</v>
      </c>
      <c r="B125" s="55">
        <f>'[1]Macro Input'!E170</f>
        <v>4444.0363428752535</v>
      </c>
      <c r="C125" s="58">
        <f>'[1]Macro Input'!J170+'[1]Macro Input'!R170</f>
        <v>4985.2830555550872</v>
      </c>
      <c r="D125" s="56">
        <f>'[1]Macro Input'!Y170</f>
        <v>-152.90334927308638</v>
      </c>
      <c r="E125" s="56">
        <v>0</v>
      </c>
      <c r="F125" s="56">
        <v>0</v>
      </c>
      <c r="G125" s="58">
        <f t="shared" si="22"/>
        <v>9276.4160491572529</v>
      </c>
      <c r="H125" s="23"/>
      <c r="K125" s="24"/>
      <c r="L125" s="23"/>
      <c r="M125" s="23"/>
      <c r="N125" s="18"/>
      <c r="O125" s="18"/>
      <c r="P125" s="25"/>
      <c r="Q125" s="18"/>
      <c r="R125" s="18"/>
      <c r="S125" s="26"/>
      <c r="T125" s="22"/>
      <c r="U125" s="22"/>
      <c r="V125" s="22"/>
      <c r="AA125" s="12"/>
    </row>
    <row r="126" spans="1:27" s="13" customFormat="1" ht="17.5" x14ac:dyDescent="0.45">
      <c r="A126" s="68" t="s">
        <v>107</v>
      </c>
      <c r="B126" s="55">
        <f>'[1]Macro Input'!E171</f>
        <v>7217.1522156848096</v>
      </c>
      <c r="C126" s="58">
        <f>'[1]Macro Input'!J171+'[1]Macro Input'!R171</f>
        <v>7946.0856824538751</v>
      </c>
      <c r="D126" s="56">
        <f>'[1]Macro Input'!Y171</f>
        <v>-243.71396787675576</v>
      </c>
      <c r="E126" s="56">
        <v>0</v>
      </c>
      <c r="F126" s="56">
        <v>0</v>
      </c>
      <c r="G126" s="58">
        <f t="shared" si="22"/>
        <v>14919.523930261928</v>
      </c>
      <c r="H126" s="23"/>
      <c r="K126" s="24"/>
      <c r="L126" s="23"/>
      <c r="M126" s="23"/>
      <c r="N126" s="18"/>
      <c r="O126" s="18"/>
      <c r="P126" s="25"/>
      <c r="Q126" s="18"/>
      <c r="R126" s="18"/>
      <c r="S126" s="26"/>
      <c r="T126" s="22"/>
      <c r="U126" s="22"/>
      <c r="V126" s="22"/>
      <c r="AA126" s="12"/>
    </row>
    <row r="127" spans="1:27" s="13" customFormat="1" ht="17.5" x14ac:dyDescent="0.45">
      <c r="A127" s="69" t="s">
        <v>108</v>
      </c>
      <c r="B127" s="55">
        <f>'[1]Macro Input'!E172</f>
        <v>6205.5863275805068</v>
      </c>
      <c r="C127" s="58">
        <f>'[1]Macro Input'!J172+'[1]Macro Input'!R172</f>
        <v>6655.479409192114</v>
      </c>
      <c r="D127" s="56">
        <f>'[1]Macro Input'!Y172</f>
        <v>-204.12985207521419</v>
      </c>
      <c r="E127" s="56">
        <v>0</v>
      </c>
      <c r="F127" s="56">
        <v>0</v>
      </c>
      <c r="G127" s="58">
        <f t="shared" si="22"/>
        <v>12656.935884697406</v>
      </c>
      <c r="H127" s="23"/>
      <c r="K127" s="24"/>
      <c r="L127" s="23"/>
      <c r="M127" s="23"/>
      <c r="N127" s="18"/>
      <c r="O127" s="18"/>
      <c r="P127" s="25"/>
      <c r="Q127" s="18"/>
      <c r="R127" s="18"/>
      <c r="S127" s="26"/>
      <c r="T127" s="22"/>
      <c r="U127" s="22"/>
      <c r="V127" s="22"/>
      <c r="AA127" s="12"/>
    </row>
    <row r="128" spans="1:27" s="13" customFormat="1" ht="17.5" x14ac:dyDescent="0.45">
      <c r="A128" s="68" t="s">
        <v>109</v>
      </c>
      <c r="B128" s="55">
        <f>'[1]Macro Input'!E173</f>
        <v>-183.82655813355555</v>
      </c>
      <c r="C128" s="58">
        <f>'[1]Macro Input'!J173+'[1]Macro Input'!R173</f>
        <v>0</v>
      </c>
      <c r="D128" s="56">
        <f>'[1]Macro Input'!Y173</f>
        <v>0</v>
      </c>
      <c r="E128" s="56">
        <v>0</v>
      </c>
      <c r="F128" s="56">
        <v>0</v>
      </c>
      <c r="G128" s="58">
        <f t="shared" si="22"/>
        <v>-183.82655813355555</v>
      </c>
      <c r="H128" s="23"/>
      <c r="K128" s="24"/>
      <c r="L128" s="23"/>
      <c r="M128" s="23"/>
      <c r="N128" s="18"/>
      <c r="O128" s="18"/>
      <c r="P128" s="25"/>
      <c r="Q128" s="18"/>
      <c r="R128" s="18"/>
      <c r="S128" s="26"/>
      <c r="T128" s="22"/>
      <c r="U128" s="22"/>
      <c r="V128" s="22"/>
      <c r="AA128" s="12"/>
    </row>
    <row r="129" spans="1:27" s="13" customFormat="1" ht="17.5" x14ac:dyDescent="0.45">
      <c r="A129" s="68" t="s">
        <v>110</v>
      </c>
      <c r="B129" s="55">
        <f>'[1]Macro Input'!E174</f>
        <v>5101.6457118572853</v>
      </c>
      <c r="C129" s="58">
        <f>'[1]Macro Input'!J174+'[1]Macro Input'!R174</f>
        <v>5693.8512055759547</v>
      </c>
      <c r="D129" s="56">
        <f>'[1]Macro Input'!Y174</f>
        <v>-174.63580500709998</v>
      </c>
      <c r="E129" s="56">
        <v>0</v>
      </c>
      <c r="F129" s="56">
        <v>0</v>
      </c>
      <c r="G129" s="58">
        <f t="shared" si="22"/>
        <v>10620.861112426141</v>
      </c>
      <c r="H129" s="23"/>
      <c r="K129" s="24"/>
      <c r="L129" s="23"/>
      <c r="M129" s="23"/>
      <c r="N129" s="18"/>
      <c r="O129" s="18"/>
      <c r="P129" s="25"/>
      <c r="Q129" s="18"/>
      <c r="R129" s="18"/>
      <c r="S129" s="26"/>
      <c r="T129" s="22"/>
      <c r="U129" s="22"/>
      <c r="V129" s="22"/>
      <c r="AA129" s="12"/>
    </row>
    <row r="130" spans="1:27" s="13" customFormat="1" ht="17.5" x14ac:dyDescent="0.45">
      <c r="A130" s="68" t="s">
        <v>111</v>
      </c>
      <c r="B130" s="55">
        <f>'[1]Macro Input'!E175</f>
        <v>3839.1358628892194</v>
      </c>
      <c r="C130" s="58">
        <f>'[1]Macro Input'!J175+'[1]Macro Input'!R175</f>
        <v>5061.2010716230698</v>
      </c>
      <c r="D130" s="56">
        <f>'[1]Macro Input'!Y175</f>
        <v>-155.23182667297772</v>
      </c>
      <c r="E130" s="56">
        <v>0</v>
      </c>
      <c r="F130" s="56">
        <v>0</v>
      </c>
      <c r="G130" s="58">
        <f t="shared" si="22"/>
        <v>8745.1051078393102</v>
      </c>
      <c r="H130" s="23"/>
      <c r="K130" s="24"/>
      <c r="L130" s="23"/>
      <c r="M130" s="23"/>
      <c r="N130" s="18"/>
      <c r="O130" s="18"/>
      <c r="P130" s="25"/>
      <c r="Q130" s="18"/>
      <c r="R130" s="18"/>
      <c r="S130" s="26"/>
      <c r="T130" s="22"/>
      <c r="U130" s="22"/>
      <c r="V130" s="22"/>
      <c r="AA130" s="12"/>
    </row>
    <row r="131" spans="1:27" s="98" customFormat="1" ht="35" x14ac:dyDescent="0.45">
      <c r="A131" s="70" t="s">
        <v>112</v>
      </c>
      <c r="B131" s="94">
        <f>'[1]Macro Input'!E176</f>
        <v>2318.6229311878742</v>
      </c>
      <c r="C131" s="95">
        <f>'[1]Macro Input'!J176+'[1]Macro Input'!R176</f>
        <v>2555.9065411675292</v>
      </c>
      <c r="D131" s="96">
        <f>'[1]Macro Input'!Y176</f>
        <v>-78.392072469786001</v>
      </c>
      <c r="E131" s="96">
        <v>0</v>
      </c>
      <c r="F131" s="96">
        <v>0</v>
      </c>
      <c r="G131" s="95">
        <f t="shared" si="22"/>
        <v>4796.137399885617</v>
      </c>
      <c r="H131" s="97"/>
      <c r="K131" s="99"/>
      <c r="L131" s="97"/>
      <c r="M131" s="97"/>
      <c r="N131" s="100"/>
      <c r="O131" s="100"/>
      <c r="P131" s="101"/>
      <c r="Q131" s="100"/>
      <c r="R131" s="100"/>
      <c r="S131" s="102"/>
      <c r="T131" s="103"/>
      <c r="U131" s="103"/>
      <c r="V131" s="103"/>
      <c r="AA131" s="104"/>
    </row>
    <row r="132" spans="1:27" s="13" customFormat="1" ht="17.5" x14ac:dyDescent="0.45">
      <c r="A132" s="68" t="s">
        <v>113</v>
      </c>
      <c r="B132" s="55">
        <f>'[1]Macro Input'!E177</f>
        <v>980.37431985017326</v>
      </c>
      <c r="C132" s="58">
        <f>'[1]Macro Input'!J177+'[1]Macro Input'!R177</f>
        <v>1062.8522250401377</v>
      </c>
      <c r="D132" s="56">
        <f>'[1]Macro Input'!Y177</f>
        <v>-32.598683601302739</v>
      </c>
      <c r="E132" s="56">
        <v>0</v>
      </c>
      <c r="F132" s="56">
        <v>0</v>
      </c>
      <c r="G132" s="58">
        <f t="shared" si="22"/>
        <v>2010.627861289008</v>
      </c>
      <c r="H132" s="23"/>
      <c r="K132" s="24"/>
      <c r="L132" s="23"/>
      <c r="M132" s="23"/>
      <c r="N132" s="18"/>
      <c r="O132" s="18"/>
      <c r="P132" s="25"/>
      <c r="Q132" s="18"/>
      <c r="R132" s="18"/>
      <c r="S132" s="26"/>
      <c r="T132" s="22"/>
      <c r="U132" s="22"/>
      <c r="V132" s="22"/>
      <c r="AA132" s="12"/>
    </row>
    <row r="133" spans="1:27" s="13" customFormat="1" ht="17.5" x14ac:dyDescent="0.45">
      <c r="A133" s="68" t="s">
        <v>114</v>
      </c>
      <c r="B133" s="55">
        <f>'[1]Macro Input'!E178</f>
        <v>8371.5092252215964</v>
      </c>
      <c r="C133" s="58">
        <f>'[1]Macro Input'!J178+'[1]Macro Input'!R178</f>
        <v>9717.50605751488</v>
      </c>
      <c r="D133" s="56">
        <f>'[1]Macro Input'!Y178</f>
        <v>-298.04510721207208</v>
      </c>
      <c r="E133" s="56">
        <v>0</v>
      </c>
      <c r="F133" s="56">
        <v>0</v>
      </c>
      <c r="G133" s="58">
        <f t="shared" si="22"/>
        <v>17790.970175524406</v>
      </c>
      <c r="H133" s="23"/>
      <c r="K133" s="24"/>
      <c r="L133" s="23"/>
      <c r="M133" s="23"/>
      <c r="N133" s="18"/>
      <c r="O133" s="18"/>
      <c r="P133" s="25"/>
      <c r="Q133" s="18"/>
      <c r="R133" s="18"/>
      <c r="S133" s="26"/>
      <c r="T133" s="22"/>
      <c r="U133" s="22"/>
      <c r="V133" s="22"/>
      <c r="AA133" s="12"/>
    </row>
    <row r="134" spans="1:27" s="13" customFormat="1" ht="17.5" x14ac:dyDescent="0.45">
      <c r="A134" s="68" t="s">
        <v>115</v>
      </c>
      <c r="B134" s="55">
        <f>'[1]Macro Input'!E179</f>
        <v>-141.70278183797242</v>
      </c>
      <c r="C134" s="58">
        <f>'[1]Macro Input'!J179+'[1]Macro Input'!R179</f>
        <v>0</v>
      </c>
      <c r="D134" s="56">
        <f>'[1]Macro Input'!Y179</f>
        <v>0</v>
      </c>
      <c r="E134" s="56">
        <v>0</v>
      </c>
      <c r="F134" s="56">
        <v>0</v>
      </c>
      <c r="G134" s="58">
        <f t="shared" si="22"/>
        <v>-141.70278183797242</v>
      </c>
      <c r="H134" s="23"/>
      <c r="K134" s="24"/>
      <c r="L134" s="23"/>
      <c r="M134" s="23"/>
      <c r="N134" s="18"/>
      <c r="O134" s="18"/>
      <c r="P134" s="25"/>
      <c r="Q134" s="18"/>
      <c r="R134" s="18"/>
      <c r="S134" s="26"/>
      <c r="T134" s="22"/>
      <c r="U134" s="22"/>
      <c r="V134" s="22"/>
      <c r="AA134" s="12"/>
    </row>
    <row r="135" spans="1:27" s="13" customFormat="1" ht="17.5" x14ac:dyDescent="0.45">
      <c r="A135" s="68" t="s">
        <v>116</v>
      </c>
      <c r="B135" s="55">
        <f>'[1]Macro Input'!E180</f>
        <v>2316.7465710333804</v>
      </c>
      <c r="C135" s="58">
        <f>'[1]Macro Input'!J180+'[1]Macro Input'!R180</f>
        <v>2530.6005358115349</v>
      </c>
      <c r="D135" s="56">
        <f>'[1]Macro Input'!Y180</f>
        <v>-77.615913336488859</v>
      </c>
      <c r="E135" s="56">
        <v>0</v>
      </c>
      <c r="F135" s="56">
        <v>0</v>
      </c>
      <c r="G135" s="58">
        <f t="shared" si="22"/>
        <v>4769.7311935084263</v>
      </c>
      <c r="H135" s="23"/>
      <c r="K135" s="24"/>
      <c r="L135" s="23"/>
      <c r="M135" s="23"/>
      <c r="N135" s="18"/>
      <c r="O135" s="18"/>
      <c r="P135" s="25"/>
      <c r="Q135" s="18"/>
      <c r="R135" s="18"/>
      <c r="S135" s="26"/>
      <c r="T135" s="22"/>
      <c r="U135" s="22"/>
      <c r="V135" s="22"/>
      <c r="AA135" s="12"/>
    </row>
    <row r="136" spans="1:27" s="13" customFormat="1" ht="17.5" x14ac:dyDescent="0.45">
      <c r="A136" s="68" t="s">
        <v>117</v>
      </c>
      <c r="B136" s="55">
        <f>'[1]Macro Input'!E181</f>
        <v>-11.640762536015934</v>
      </c>
      <c r="C136" s="58">
        <f>'[1]Macro Input'!J181+'[1]Macro Input'!R181</f>
        <v>0</v>
      </c>
      <c r="D136" s="56">
        <f>'[1]Macro Input'!Y181</f>
        <v>0</v>
      </c>
      <c r="E136" s="56">
        <v>0</v>
      </c>
      <c r="F136" s="56">
        <v>0</v>
      </c>
      <c r="G136" s="58">
        <f t="shared" si="22"/>
        <v>-11.640762536015934</v>
      </c>
      <c r="H136" s="23"/>
      <c r="K136" s="24"/>
      <c r="L136" s="23"/>
      <c r="M136" s="23"/>
      <c r="N136" s="18"/>
      <c r="O136" s="18"/>
      <c r="P136" s="25"/>
      <c r="Q136" s="18"/>
      <c r="R136" s="18"/>
      <c r="S136" s="26"/>
      <c r="T136" s="22"/>
      <c r="U136" s="22"/>
      <c r="V136" s="22"/>
      <c r="AA136" s="12"/>
    </row>
    <row r="137" spans="1:27" s="13" customFormat="1" ht="17.5" x14ac:dyDescent="0.45">
      <c r="A137" s="68" t="s">
        <v>118</v>
      </c>
      <c r="B137" s="55">
        <f>'[1]Macro Input'!E182</f>
        <v>-90.149175472087421</v>
      </c>
      <c r="C137" s="58">
        <f>'[1]Macro Input'!J182+'[1]Macro Input'!R182</f>
        <v>0</v>
      </c>
      <c r="D137" s="56">
        <f>'[1]Macro Input'!Y182</f>
        <v>0</v>
      </c>
      <c r="E137" s="56">
        <v>0</v>
      </c>
      <c r="F137" s="56">
        <v>0</v>
      </c>
      <c r="G137" s="58">
        <f t="shared" si="22"/>
        <v>-90.149175472087421</v>
      </c>
      <c r="H137" s="23"/>
      <c r="K137" s="24"/>
      <c r="L137" s="23"/>
      <c r="M137" s="23"/>
      <c r="N137" s="18"/>
      <c r="O137" s="18"/>
      <c r="P137" s="25"/>
      <c r="Q137" s="18"/>
      <c r="R137" s="18"/>
      <c r="S137" s="21"/>
      <c r="T137" s="22"/>
      <c r="U137" s="22"/>
      <c r="V137" s="22"/>
      <c r="AA137" s="12"/>
    </row>
    <row r="138" spans="1:27" s="13" customFormat="1" ht="17.5" x14ac:dyDescent="0.45">
      <c r="A138" s="68" t="s">
        <v>119</v>
      </c>
      <c r="B138" s="55">
        <f>'[1]Macro Input'!E183</f>
        <v>242.70030456829451</v>
      </c>
      <c r="C138" s="58">
        <f>'[1]Macro Input'!J183+'[1]Macro Input'!R183</f>
        <v>253.06005357761859</v>
      </c>
      <c r="D138" s="56">
        <f>'[1]Macro Input'!Y183</f>
        <v>-7.761591333535951</v>
      </c>
      <c r="E138" s="56">
        <v>0</v>
      </c>
      <c r="F138" s="56">
        <v>0</v>
      </c>
      <c r="G138" s="58">
        <f t="shared" si="22"/>
        <v>487.99876681237714</v>
      </c>
      <c r="H138" s="23"/>
      <c r="K138" s="24"/>
      <c r="L138" s="23"/>
      <c r="M138" s="23"/>
      <c r="N138" s="18"/>
      <c r="O138" s="18"/>
      <c r="P138" s="25"/>
      <c r="Q138" s="18"/>
      <c r="R138" s="18"/>
      <c r="S138" s="21"/>
      <c r="T138" s="22"/>
      <c r="U138" s="22"/>
      <c r="V138" s="22"/>
      <c r="AA138" s="12"/>
    </row>
    <row r="139" spans="1:27" s="13" customFormat="1" ht="17.5" x14ac:dyDescent="0.45">
      <c r="A139" s="68" t="s">
        <v>120</v>
      </c>
      <c r="B139" s="55">
        <f>'[1]Macro Input'!E184</f>
        <v>2094.0643237076911</v>
      </c>
      <c r="C139" s="58">
        <f>'[1]Macro Input'!J184+'[1]Macro Input'!R184</f>
        <v>2176.3164607922645</v>
      </c>
      <c r="D139" s="56">
        <f>'[1]Macro Input'!Y184</f>
        <v>-66.749685469199733</v>
      </c>
      <c r="E139" s="56">
        <v>0</v>
      </c>
      <c r="F139" s="56">
        <v>0</v>
      </c>
      <c r="G139" s="58">
        <f t="shared" si="22"/>
        <v>4203.6310990307556</v>
      </c>
      <c r="H139" s="23"/>
      <c r="K139" s="24"/>
      <c r="L139" s="23"/>
      <c r="M139" s="23"/>
      <c r="N139" s="18"/>
      <c r="O139" s="18"/>
      <c r="P139" s="25"/>
      <c r="Q139" s="18"/>
      <c r="R139" s="18"/>
      <c r="S139" s="21"/>
      <c r="T139" s="22"/>
      <c r="U139" s="22"/>
      <c r="V139" s="22"/>
      <c r="AA139" s="12"/>
    </row>
    <row r="140" spans="1:27" s="13" customFormat="1" ht="17.5" x14ac:dyDescent="0.45">
      <c r="A140" s="68" t="s">
        <v>121</v>
      </c>
      <c r="B140" s="55">
        <f>'[1]Macro Input'!E185</f>
        <v>4992.8467969190888</v>
      </c>
      <c r="C140" s="58">
        <f>'[1]Macro Input'!J185+'[1]Macro Input'!R185</f>
        <v>5339.567130556683</v>
      </c>
      <c r="D140" s="56">
        <f>'[1]Macro Input'!Y185</f>
        <v>-163.76957713981082</v>
      </c>
      <c r="E140" s="56">
        <v>0</v>
      </c>
      <c r="F140" s="56">
        <v>0</v>
      </c>
      <c r="G140" s="58">
        <f t="shared" si="22"/>
        <v>10168.644350335962</v>
      </c>
      <c r="H140" s="23"/>
      <c r="K140" s="24"/>
      <c r="L140" s="23"/>
      <c r="M140" s="23"/>
      <c r="N140" s="18"/>
      <c r="O140" s="18"/>
      <c r="P140" s="25"/>
      <c r="Q140" s="18"/>
      <c r="R140" s="18"/>
      <c r="S140" s="21"/>
      <c r="T140" s="22"/>
      <c r="U140" s="22"/>
      <c r="V140" s="22"/>
      <c r="AA140" s="12"/>
    </row>
    <row r="141" spans="1:27" s="13" customFormat="1" ht="17.5" x14ac:dyDescent="0.45">
      <c r="A141" s="68" t="s">
        <v>122</v>
      </c>
      <c r="B141" s="55">
        <f>'[1]Macro Input'!E186</f>
        <v>9061.5768662891569</v>
      </c>
      <c r="C141" s="58">
        <f>'[1]Macro Input'!J186+'[1]Macro Input'!R186</f>
        <v>10248.932170043787</v>
      </c>
      <c r="D141" s="56">
        <f>'[1]Macro Input'!Y186</f>
        <v>-314.34444901300577</v>
      </c>
      <c r="E141" s="56">
        <v>0</v>
      </c>
      <c r="F141" s="56">
        <v>0</v>
      </c>
      <c r="G141" s="58">
        <f t="shared" si="22"/>
        <v>18996.164587319938</v>
      </c>
      <c r="H141" s="23"/>
      <c r="K141" s="24"/>
      <c r="L141" s="23"/>
      <c r="M141" s="23"/>
      <c r="N141" s="18"/>
      <c r="O141" s="18"/>
      <c r="P141" s="25"/>
      <c r="Q141" s="18"/>
      <c r="R141" s="18"/>
      <c r="S141" s="21"/>
      <c r="T141" s="22"/>
      <c r="U141" s="22"/>
      <c r="V141" s="22"/>
      <c r="AA141" s="12"/>
    </row>
    <row r="142" spans="1:27" s="13" customFormat="1" ht="17.5" x14ac:dyDescent="0.45">
      <c r="A142" s="68" t="s">
        <v>123</v>
      </c>
      <c r="B142" s="55">
        <f>'[1]Macro Input'!E187</f>
        <v>2716.081297147819</v>
      </c>
      <c r="C142" s="58">
        <f>'[1]Macro Input'!J187+'[1]Macro Input'!R187</f>
        <v>3011.4146376107778</v>
      </c>
      <c r="D142" s="56">
        <f>'[1]Macro Input'!Y187</f>
        <v>-92.362936870263653</v>
      </c>
      <c r="E142" s="56">
        <v>0</v>
      </c>
      <c r="F142" s="56">
        <v>0</v>
      </c>
      <c r="G142" s="58">
        <f t="shared" si="22"/>
        <v>5635.1329978883332</v>
      </c>
      <c r="H142" s="23"/>
      <c r="K142" s="24"/>
      <c r="L142" s="23"/>
      <c r="M142" s="23"/>
      <c r="N142" s="18"/>
      <c r="O142" s="18"/>
      <c r="P142" s="25"/>
      <c r="Q142" s="18"/>
      <c r="R142" s="18"/>
      <c r="S142" s="21"/>
      <c r="T142" s="22"/>
      <c r="U142" s="22"/>
      <c r="V142" s="22"/>
      <c r="AA142" s="12"/>
    </row>
    <row r="143" spans="1:27" s="13" customFormat="1" ht="17.5" x14ac:dyDescent="0.45">
      <c r="A143" s="68" t="s">
        <v>124</v>
      </c>
      <c r="B143" s="55">
        <f>'[1]Macro Input'!E188</f>
        <v>-43.551771731706097</v>
      </c>
      <c r="C143" s="58">
        <f>'[1]Macro Input'!J188+'[1]Macro Input'!R188</f>
        <v>0</v>
      </c>
      <c r="D143" s="56">
        <f>'[1]Macro Input'!Y188</f>
        <v>0</v>
      </c>
      <c r="E143" s="56">
        <v>0</v>
      </c>
      <c r="F143" s="56">
        <v>0</v>
      </c>
      <c r="G143" s="58">
        <f t="shared" si="22"/>
        <v>-43.551771731706097</v>
      </c>
      <c r="H143" s="23"/>
      <c r="K143" s="24"/>
      <c r="L143" s="23"/>
      <c r="M143" s="23"/>
      <c r="N143" s="18"/>
      <c r="O143" s="18"/>
      <c r="P143" s="25"/>
      <c r="Q143" s="18"/>
      <c r="R143" s="18"/>
      <c r="S143" s="26"/>
      <c r="T143" s="22"/>
      <c r="U143" s="22"/>
      <c r="V143" s="22"/>
      <c r="AA143" s="12"/>
    </row>
    <row r="144" spans="1:27" s="13" customFormat="1" ht="17.5" x14ac:dyDescent="0.45">
      <c r="A144" s="68" t="s">
        <v>125</v>
      </c>
      <c r="B144" s="55">
        <f>'[1]Macro Input'!E189</f>
        <v>-16684.607452936136</v>
      </c>
      <c r="C144" s="58">
        <f>'[1]Macro Input'!J189+'[1]Macro Input'!R189</f>
        <v>0</v>
      </c>
      <c r="D144" s="56">
        <f>'[1]Macro Input'!Y189</f>
        <v>0</v>
      </c>
      <c r="E144" s="56">
        <v>0</v>
      </c>
      <c r="F144" s="56">
        <v>0</v>
      </c>
      <c r="G144" s="58">
        <f t="shared" si="22"/>
        <v>-16684.607452936136</v>
      </c>
      <c r="H144" s="23"/>
      <c r="K144" s="24"/>
      <c r="L144" s="23"/>
      <c r="M144" s="23"/>
      <c r="N144" s="18"/>
      <c r="O144" s="18"/>
      <c r="P144" s="25"/>
      <c r="Q144" s="18"/>
      <c r="R144" s="18"/>
      <c r="S144" s="21"/>
      <c r="T144" s="22"/>
      <c r="U144" s="22"/>
      <c r="V144" s="22"/>
      <c r="AA144" s="12"/>
    </row>
    <row r="145" spans="1:27" s="13" customFormat="1" ht="17.5" x14ac:dyDescent="0.45">
      <c r="A145" s="68" t="s">
        <v>126</v>
      </c>
      <c r="B145" s="55">
        <f>'[1]Macro Input'!E190</f>
        <v>-19.434154403348607</v>
      </c>
      <c r="C145" s="58">
        <f>'[1]Macro Input'!J190+'[1]Macro Input'!R190</f>
        <v>0</v>
      </c>
      <c r="D145" s="56">
        <f>'[1]Macro Input'!Y190</f>
        <v>0</v>
      </c>
      <c r="E145" s="56">
        <v>0</v>
      </c>
      <c r="F145" s="56">
        <v>0</v>
      </c>
      <c r="G145" s="58">
        <f t="shared" si="22"/>
        <v>-19.434154403348607</v>
      </c>
      <c r="H145" s="23"/>
      <c r="K145" s="24"/>
      <c r="L145" s="23"/>
      <c r="M145" s="23"/>
      <c r="N145" s="18"/>
      <c r="O145" s="18"/>
      <c r="P145" s="25"/>
      <c r="Q145" s="18"/>
      <c r="R145" s="18"/>
      <c r="S145" s="21"/>
      <c r="T145" s="22"/>
      <c r="U145" s="22"/>
      <c r="V145" s="22"/>
      <c r="AA145" s="12"/>
    </row>
    <row r="146" spans="1:27" s="13" customFormat="1" ht="17.5" x14ac:dyDescent="0.45">
      <c r="A146" s="68" t="s">
        <v>127</v>
      </c>
      <c r="B146" s="55">
        <f>'[1]Macro Input'!E191</f>
        <v>1568.7316590220992</v>
      </c>
      <c r="C146" s="58">
        <f>'[1]Macro Input'!J191+'[1]Macro Input'!R191</f>
        <v>1720.8083643490161</v>
      </c>
      <c r="D146" s="56">
        <f>'[1]Macro Input'!Y191</f>
        <v>-52.778821068722088</v>
      </c>
      <c r="E146" s="56">
        <v>0</v>
      </c>
      <c r="F146" s="56">
        <v>0</v>
      </c>
      <c r="G146" s="58">
        <f t="shared" si="22"/>
        <v>3236.761202302393</v>
      </c>
      <c r="H146" s="23"/>
      <c r="K146" s="24"/>
      <c r="L146" s="23"/>
      <c r="M146" s="23"/>
      <c r="N146" s="18"/>
      <c r="O146" s="18"/>
      <c r="P146" s="25"/>
      <c r="Q146" s="18"/>
      <c r="R146" s="18"/>
      <c r="S146" s="26"/>
      <c r="T146" s="22"/>
      <c r="U146" s="22"/>
      <c r="V146" s="22"/>
      <c r="AA146" s="12"/>
    </row>
    <row r="147" spans="1:27" s="13" customFormat="1" ht="17.5" x14ac:dyDescent="0.45">
      <c r="A147" s="68" t="s">
        <v>128</v>
      </c>
      <c r="B147" s="55">
        <f>'[1]Macro Input'!E192</f>
        <v>-89.064019642458845</v>
      </c>
      <c r="C147" s="58">
        <f>'[1]Macro Input'!J192+'[1]Macro Input'!R192</f>
        <v>0</v>
      </c>
      <c r="D147" s="56">
        <f>'[1]Macro Input'!Y192</f>
        <v>0</v>
      </c>
      <c r="E147" s="56">
        <v>0</v>
      </c>
      <c r="F147" s="56">
        <v>0</v>
      </c>
      <c r="G147" s="58">
        <f t="shared" si="22"/>
        <v>-89.064019642458845</v>
      </c>
      <c r="H147" s="23"/>
      <c r="K147" s="24"/>
      <c r="L147" s="23"/>
      <c r="M147" s="23"/>
      <c r="N147" s="18"/>
      <c r="O147" s="18"/>
      <c r="P147" s="25"/>
      <c r="Q147" s="18"/>
      <c r="R147" s="18"/>
      <c r="S147" s="26"/>
      <c r="T147" s="22"/>
      <c r="U147" s="22"/>
      <c r="V147" s="22"/>
      <c r="AA147" s="12"/>
    </row>
    <row r="148" spans="1:27" s="13" customFormat="1" ht="17.5" x14ac:dyDescent="0.45">
      <c r="A148" s="68" t="s">
        <v>129</v>
      </c>
      <c r="B148" s="55">
        <f>'[1]Macro Input'!E193</f>
        <v>12995.701216279638</v>
      </c>
      <c r="C148" s="58">
        <f>'[1]Macro Input'!J193+'[1]Macro Input'!R193</f>
        <v>14424.423054136354</v>
      </c>
      <c r="D148" s="56">
        <f>'[1]Macro Input'!Y193</f>
        <v>-442.41070601832536</v>
      </c>
      <c r="E148" s="56">
        <v>0</v>
      </c>
      <c r="F148" s="56">
        <v>0</v>
      </c>
      <c r="G148" s="58">
        <f t="shared" si="22"/>
        <v>26977.713564397665</v>
      </c>
      <c r="H148" s="23"/>
      <c r="K148" s="24"/>
      <c r="L148" s="23"/>
      <c r="M148" s="23"/>
      <c r="N148" s="18"/>
      <c r="O148" s="18"/>
      <c r="P148" s="25"/>
      <c r="Q148" s="18"/>
      <c r="R148" s="18"/>
      <c r="S148" s="26"/>
      <c r="T148" s="22"/>
      <c r="U148" s="22"/>
      <c r="V148" s="22"/>
      <c r="AA148" s="12"/>
    </row>
    <row r="149" spans="1:27" s="13" customFormat="1" ht="17.5" x14ac:dyDescent="0.45">
      <c r="A149" s="68" t="s">
        <v>130</v>
      </c>
      <c r="B149" s="55">
        <f>'[1]Macro Input'!E194</f>
        <v>1547555.4823308114</v>
      </c>
      <c r="C149" s="58">
        <f>'[1]Macro Input'!J194+'[1]Macro Input'!R194</f>
        <v>1758413.0883143689</v>
      </c>
      <c r="D149" s="56">
        <f>'[1]Macro Input'!Y194</f>
        <v>-53932.193541004337</v>
      </c>
      <c r="E149" s="56">
        <v>0</v>
      </c>
      <c r="F149" s="56">
        <v>0</v>
      </c>
      <c r="G149" s="58">
        <f t="shared" si="22"/>
        <v>3252036.3771041762</v>
      </c>
      <c r="H149" s="23"/>
      <c r="K149" s="24"/>
      <c r="L149" s="23"/>
      <c r="M149" s="23"/>
      <c r="N149" s="18"/>
      <c r="O149" s="18"/>
      <c r="P149" s="25"/>
      <c r="Q149" s="18"/>
      <c r="R149" s="18"/>
      <c r="S149" s="26"/>
      <c r="T149" s="22"/>
      <c r="U149" s="22"/>
      <c r="V149" s="22"/>
      <c r="AA149" s="12"/>
    </row>
    <row r="150" spans="1:27" s="13" customFormat="1" ht="17.5" x14ac:dyDescent="0.45">
      <c r="A150" s="68" t="s">
        <v>131</v>
      </c>
      <c r="B150" s="55">
        <f>'[1]Macro Input'!E195</f>
        <v>7505.817272395856</v>
      </c>
      <c r="C150" s="58">
        <f>'[1]Macro Input'!J195+'[1]Macro Input'!R195</f>
        <v>7971.3916878098707</v>
      </c>
      <c r="D150" s="56">
        <f>'[1]Macro Input'!Y195</f>
        <v>-244.49012701005287</v>
      </c>
      <c r="E150" s="56"/>
      <c r="F150" s="56">
        <v>0</v>
      </c>
      <c r="G150" s="58">
        <f t="shared" si="22"/>
        <v>15232.718833195675</v>
      </c>
      <c r="H150" s="23"/>
      <c r="K150" s="24"/>
      <c r="L150" s="23"/>
      <c r="M150" s="23"/>
      <c r="N150" s="18"/>
      <c r="O150" s="18"/>
      <c r="P150" s="25"/>
      <c r="Q150" s="18"/>
      <c r="R150" s="18"/>
      <c r="S150" s="26"/>
      <c r="T150" s="22"/>
      <c r="U150" s="22"/>
      <c r="V150" s="22"/>
      <c r="AA150" s="12"/>
    </row>
    <row r="151" spans="1:27" s="13" customFormat="1" ht="17.5" x14ac:dyDescent="0.45">
      <c r="A151" s="68" t="s">
        <v>132</v>
      </c>
      <c r="B151" s="55">
        <f>'[1]Macro Input'!E196</f>
        <v>22902.047163540465</v>
      </c>
      <c r="C151" s="58">
        <f>'[1]Macro Input'!J196+'[1]Macro Input'!R196</f>
        <v>25204.781336691372</v>
      </c>
      <c r="D151" s="56">
        <f>'[1]Macro Input'!Y196</f>
        <v>-773.05449683170025</v>
      </c>
      <c r="E151" s="56">
        <v>0</v>
      </c>
      <c r="F151" s="56">
        <v>0</v>
      </c>
      <c r="G151" s="58">
        <f t="shared" si="22"/>
        <v>47333.77400340014</v>
      </c>
      <c r="H151" s="23"/>
      <c r="K151" s="24"/>
      <c r="L151" s="23"/>
      <c r="M151" s="23"/>
      <c r="N151" s="18"/>
      <c r="O151" s="18"/>
      <c r="P151" s="25"/>
      <c r="Q151" s="18"/>
      <c r="R151" s="18"/>
      <c r="S151" s="26"/>
      <c r="T151" s="22"/>
      <c r="U151" s="22"/>
      <c r="V151" s="22"/>
      <c r="AA151" s="12"/>
    </row>
    <row r="152" spans="1:27" s="13" customFormat="1" ht="17.5" x14ac:dyDescent="0.45">
      <c r="A152" s="68" t="s">
        <v>133</v>
      </c>
      <c r="B152" s="55">
        <f>'[1]Macro Input'!E197</f>
        <v>-38.148740235178828</v>
      </c>
      <c r="C152" s="58">
        <f>'[1]Macro Input'!J197+'[1]Macro Input'!R197</f>
        <v>0</v>
      </c>
      <c r="D152" s="56">
        <f>'[1]Macro Input'!Y197</f>
        <v>0</v>
      </c>
      <c r="E152" s="56">
        <v>0</v>
      </c>
      <c r="F152" s="56">
        <v>0</v>
      </c>
      <c r="G152" s="58">
        <f t="shared" si="22"/>
        <v>-38.148740235178828</v>
      </c>
      <c r="H152" s="23"/>
      <c r="K152" s="24"/>
      <c r="L152" s="23"/>
      <c r="M152" s="23"/>
      <c r="N152" s="18"/>
      <c r="O152" s="18"/>
      <c r="P152" s="25"/>
      <c r="Q152" s="18"/>
      <c r="R152" s="18"/>
      <c r="S152" s="26"/>
      <c r="T152" s="22"/>
      <c r="U152" s="22"/>
      <c r="V152" s="22"/>
      <c r="AA152" s="12"/>
    </row>
    <row r="153" spans="1:27" s="13" customFormat="1" ht="17.5" x14ac:dyDescent="0.45">
      <c r="A153" s="68" t="s">
        <v>134</v>
      </c>
      <c r="B153" s="55">
        <f>'[1]Macro Input'!E198</f>
        <v>272.4456986316801</v>
      </c>
      <c r="C153" s="58">
        <f>'[1]Macro Input'!J198+'[1]Macro Input'!R198</f>
        <v>303.67206428960736</v>
      </c>
      <c r="D153" s="56">
        <f>'[1]Macro Input'!Y198</f>
        <v>-9.3139096001302022</v>
      </c>
      <c r="E153" s="56">
        <v>0</v>
      </c>
      <c r="F153" s="56">
        <v>0</v>
      </c>
      <c r="G153" s="58">
        <f t="shared" si="22"/>
        <v>566.80385332115736</v>
      </c>
      <c r="H153" s="23"/>
      <c r="K153" s="24"/>
      <c r="L153" s="23"/>
      <c r="M153" s="23"/>
      <c r="N153" s="18"/>
      <c r="O153" s="18"/>
      <c r="P153" s="25"/>
      <c r="Q153" s="18"/>
      <c r="R153" s="18"/>
      <c r="S153" s="26"/>
      <c r="T153" s="22"/>
      <c r="U153" s="22"/>
      <c r="V153" s="22"/>
      <c r="AA153" s="12"/>
    </row>
    <row r="154" spans="1:27" s="13" customFormat="1" ht="17.5" x14ac:dyDescent="0.45">
      <c r="A154" s="68" t="s">
        <v>135</v>
      </c>
      <c r="B154" s="55">
        <f>'[1]Macro Input'!E199</f>
        <v>-30.639694013042902</v>
      </c>
      <c r="C154" s="58">
        <f>'[1]Macro Input'!J199+'[1]Macro Input'!R199</f>
        <v>0</v>
      </c>
      <c r="D154" s="56">
        <f>'[1]Macro Input'!Y199</f>
        <v>0</v>
      </c>
      <c r="E154" s="56">
        <v>0</v>
      </c>
      <c r="F154" s="56">
        <v>0</v>
      </c>
      <c r="G154" s="58">
        <f t="shared" si="22"/>
        <v>-30.639694013042902</v>
      </c>
      <c r="H154" s="23"/>
      <c r="K154" s="24"/>
      <c r="L154" s="23"/>
      <c r="M154" s="23"/>
      <c r="N154" s="18"/>
      <c r="O154" s="18"/>
      <c r="P154" s="25"/>
      <c r="Q154" s="18"/>
      <c r="R154" s="18"/>
      <c r="S154" s="26"/>
      <c r="T154" s="22"/>
      <c r="U154" s="22"/>
      <c r="V154" s="22"/>
      <c r="AA154" s="12"/>
    </row>
    <row r="155" spans="1:27" s="13" customFormat="1" ht="17.5" x14ac:dyDescent="0.45">
      <c r="A155" s="68" t="s">
        <v>136</v>
      </c>
      <c r="B155" s="55">
        <f>'[1]Macro Input'!E200</f>
        <v>801.7642392940171</v>
      </c>
      <c r="C155" s="58">
        <f>'[1]Macro Input'!J200+'[1]Macro Input'!R200</f>
        <v>911.01619288649681</v>
      </c>
      <c r="D155" s="56">
        <f>'[1]Macro Input'!Y200</f>
        <v>-27.941728800955296</v>
      </c>
      <c r="E155" s="56">
        <v>0</v>
      </c>
      <c r="F155" s="56">
        <v>0</v>
      </c>
      <c r="G155" s="58">
        <f t="shared" si="22"/>
        <v>1684.8387033795584</v>
      </c>
      <c r="H155" s="23"/>
      <c r="K155" s="24"/>
      <c r="L155" s="23"/>
      <c r="M155" s="23"/>
      <c r="N155" s="18"/>
      <c r="O155" s="18"/>
      <c r="P155" s="25"/>
      <c r="Q155" s="18"/>
      <c r="R155" s="18"/>
      <c r="S155" s="26"/>
      <c r="T155" s="22"/>
      <c r="U155" s="22"/>
      <c r="V155" s="22"/>
      <c r="AA155" s="12"/>
    </row>
    <row r="156" spans="1:27" s="13" customFormat="1" ht="17.5" x14ac:dyDescent="0.45">
      <c r="A156" s="68" t="s">
        <v>137</v>
      </c>
      <c r="B156" s="55">
        <f>'[1]Macro Input'!E201</f>
        <v>35002.697387068802</v>
      </c>
      <c r="C156" s="58">
        <f>'[1]Macro Input'!J201+'[1]Macro Input'!R201</f>
        <v>37933.702031817025</v>
      </c>
      <c r="D156" s="56">
        <f>'[1]Macro Input'!Y201</f>
        <v>-1163.4625409140358</v>
      </c>
      <c r="E156" s="56">
        <v>0</v>
      </c>
      <c r="F156" s="56">
        <v>0</v>
      </c>
      <c r="G156" s="58">
        <f t="shared" si="22"/>
        <v>71772.936877971777</v>
      </c>
      <c r="H156" s="23"/>
      <c r="K156" s="24"/>
      <c r="L156" s="23"/>
      <c r="M156" s="23"/>
      <c r="N156" s="18"/>
      <c r="O156" s="18"/>
      <c r="P156" s="25"/>
      <c r="Q156" s="18"/>
      <c r="R156" s="18"/>
      <c r="S156" s="26"/>
      <c r="T156" s="22"/>
      <c r="U156" s="22"/>
      <c r="V156" s="22"/>
      <c r="AA156" s="12"/>
    </row>
    <row r="157" spans="1:27" s="13" customFormat="1" ht="17.5" x14ac:dyDescent="0.45">
      <c r="A157" s="68" t="s">
        <v>138</v>
      </c>
      <c r="B157" s="55">
        <f>'[1]Macro Input'!E202</f>
        <v>-260.75075961781647</v>
      </c>
      <c r="C157" s="58">
        <f>'[1]Macro Input'!J202+'[1]Macro Input'!R202</f>
        <v>0</v>
      </c>
      <c r="D157" s="56">
        <f>'[1]Macro Input'!Y202</f>
        <v>0</v>
      </c>
      <c r="E157" s="56">
        <v>0</v>
      </c>
      <c r="F157" s="56">
        <v>0</v>
      </c>
      <c r="G157" s="58">
        <f t="shared" si="22"/>
        <v>-260.75075961781647</v>
      </c>
      <c r="H157" s="23"/>
      <c r="K157" s="24"/>
      <c r="L157" s="23"/>
      <c r="M157" s="23"/>
      <c r="N157" s="18"/>
      <c r="O157" s="18"/>
      <c r="P157" s="25"/>
      <c r="Q157" s="18"/>
      <c r="R157" s="18"/>
      <c r="S157" s="26"/>
      <c r="T157" s="22"/>
      <c r="U157" s="22"/>
      <c r="V157" s="22"/>
      <c r="AA157" s="12"/>
    </row>
    <row r="158" spans="1:27" s="13" customFormat="1" ht="17.5" x14ac:dyDescent="0.45">
      <c r="A158" s="68" t="s">
        <v>139</v>
      </c>
      <c r="B158" s="55">
        <f>'[1]Macro Input'!E203</f>
        <v>683.01181853796243</v>
      </c>
      <c r="C158" s="58">
        <f>'[1]Macro Input'!J203+'[1]Macro Input'!R203</f>
        <v>759.18016075053026</v>
      </c>
      <c r="D158" s="56">
        <f>'[1]Macro Input'!Y203</f>
        <v>-23.284774001172533</v>
      </c>
      <c r="E158" s="56">
        <v>0</v>
      </c>
      <c r="F158" s="56">
        <v>0</v>
      </c>
      <c r="G158" s="58">
        <f t="shared" si="22"/>
        <v>1418.9072052873203</v>
      </c>
      <c r="H158" s="23"/>
      <c r="K158" s="24"/>
      <c r="L158" s="23"/>
      <c r="M158" s="23"/>
      <c r="N158" s="18"/>
      <c r="O158" s="18"/>
      <c r="P158" s="25"/>
      <c r="Q158" s="18"/>
      <c r="R158" s="18"/>
      <c r="S158" s="26"/>
      <c r="T158" s="22"/>
      <c r="U158" s="22"/>
      <c r="V158" s="22"/>
      <c r="AA158" s="12"/>
    </row>
    <row r="159" spans="1:27" s="13" customFormat="1" ht="17.5" x14ac:dyDescent="0.45">
      <c r="A159" s="68" t="s">
        <v>140</v>
      </c>
      <c r="B159" s="55">
        <f>'[1]Macro Input'!E204</f>
        <v>4006.4785984609616</v>
      </c>
      <c r="C159" s="58">
        <f>'[1]Macro Input'!J204+'[1]Macro Input'!R204</f>
        <v>4504.4689537381691</v>
      </c>
      <c r="D159" s="56">
        <f>'[1]Macro Input'!Y204</f>
        <v>-138.15632573874692</v>
      </c>
      <c r="E159" s="56">
        <v>0</v>
      </c>
      <c r="F159" s="56">
        <v>0</v>
      </c>
      <c r="G159" s="58">
        <f t="shared" si="22"/>
        <v>8372.7912264603838</v>
      </c>
      <c r="H159" s="23"/>
      <c r="K159" s="24"/>
      <c r="L159" s="23"/>
      <c r="M159" s="23"/>
      <c r="N159" s="18"/>
      <c r="O159" s="18"/>
      <c r="P159" s="25"/>
      <c r="Q159" s="18"/>
      <c r="R159" s="18"/>
      <c r="S159" s="26"/>
      <c r="T159" s="22"/>
      <c r="U159" s="22"/>
      <c r="V159" s="22"/>
      <c r="AA159" s="12"/>
    </row>
    <row r="160" spans="1:27" s="13" customFormat="1" ht="17.5" x14ac:dyDescent="0.45">
      <c r="A160" s="68" t="s">
        <v>141</v>
      </c>
      <c r="B160" s="55">
        <f>'[1]Macro Input'!E205</f>
        <v>-5.3136076925990539</v>
      </c>
      <c r="C160" s="58">
        <f>'[1]Macro Input'!J205+'[1]Macro Input'!R205</f>
        <v>0</v>
      </c>
      <c r="D160" s="56">
        <f>'[1]Macro Input'!Y205</f>
        <v>0</v>
      </c>
      <c r="E160" s="56">
        <v>0</v>
      </c>
      <c r="F160" s="56">
        <v>0</v>
      </c>
      <c r="G160" s="58">
        <f t="shared" si="22"/>
        <v>-5.3136076925990539</v>
      </c>
      <c r="H160" s="23"/>
      <c r="K160" s="24"/>
      <c r="L160" s="23"/>
      <c r="M160" s="23"/>
      <c r="N160" s="18"/>
      <c r="O160" s="18"/>
      <c r="P160" s="25"/>
      <c r="Q160" s="18"/>
      <c r="R160" s="18"/>
      <c r="S160" s="26"/>
      <c r="T160" s="22"/>
      <c r="U160" s="22"/>
      <c r="V160" s="22"/>
      <c r="AA160" s="12"/>
    </row>
    <row r="161" spans="1:27" s="13" customFormat="1" ht="17.5" x14ac:dyDescent="0.45">
      <c r="A161" s="68" t="s">
        <v>142</v>
      </c>
      <c r="B161" s="55">
        <f>'[1]Macro Input'!E206</f>
        <v>-13.494986291316595</v>
      </c>
      <c r="C161" s="58">
        <f>'[1]Macro Input'!J206+'[1]Macro Input'!R206</f>
        <v>0</v>
      </c>
      <c r="D161" s="56">
        <f>'[1]Macro Input'!Y206</f>
        <v>0</v>
      </c>
      <c r="E161" s="56">
        <v>0</v>
      </c>
      <c r="F161" s="56">
        <v>0</v>
      </c>
      <c r="G161" s="58">
        <f t="shared" si="22"/>
        <v>-13.494986291316595</v>
      </c>
      <c r="H161" s="23"/>
      <c r="K161" s="24"/>
      <c r="L161" s="23"/>
      <c r="M161" s="23"/>
      <c r="N161" s="18"/>
      <c r="O161" s="18"/>
      <c r="P161" s="25"/>
      <c r="Q161" s="18"/>
      <c r="R161" s="18"/>
      <c r="S161" s="26"/>
      <c r="T161" s="22"/>
      <c r="U161" s="22"/>
      <c r="V161" s="22"/>
      <c r="AA161" s="12"/>
    </row>
    <row r="162" spans="1:27" s="13" customFormat="1" ht="17.5" x14ac:dyDescent="0.45">
      <c r="A162" s="68" t="s">
        <v>143</v>
      </c>
      <c r="B162" s="55">
        <f>'[1]Macro Input'!E207</f>
        <v>-66.008810492114222</v>
      </c>
      <c r="C162" s="58">
        <f>'[1]Macro Input'!J207+'[1]Macro Input'!R207</f>
        <v>0</v>
      </c>
      <c r="D162" s="56">
        <f>'[1]Macro Input'!Y207</f>
        <v>0</v>
      </c>
      <c r="E162" s="56">
        <v>0</v>
      </c>
      <c r="F162" s="56">
        <v>0</v>
      </c>
      <c r="G162" s="58">
        <f t="shared" si="22"/>
        <v>-66.008810492114222</v>
      </c>
      <c r="H162" s="23"/>
      <c r="K162" s="24"/>
      <c r="L162" s="23"/>
      <c r="M162" s="23"/>
      <c r="N162" s="18"/>
      <c r="O162" s="18"/>
      <c r="P162" s="25"/>
      <c r="Q162" s="18"/>
      <c r="R162" s="18"/>
      <c r="S162" s="26"/>
      <c r="T162" s="22"/>
      <c r="U162" s="22"/>
      <c r="V162" s="22"/>
      <c r="AA162" s="12"/>
    </row>
    <row r="163" spans="1:27" s="13" customFormat="1" ht="17.5" x14ac:dyDescent="0.45">
      <c r="A163" s="68" t="s">
        <v>144</v>
      </c>
      <c r="B163" s="55">
        <f>'[1]Macro Input'!E208</f>
        <v>30027.919665069203</v>
      </c>
      <c r="C163" s="58">
        <f>'[1]Macro Input'!J208+'[1]Macro Input'!R208</f>
        <v>32062.708788731441</v>
      </c>
      <c r="D163" s="56">
        <f>'[1]Macro Input'!Y208</f>
        <v>-983.39362197329137</v>
      </c>
      <c r="E163" s="56">
        <v>0</v>
      </c>
      <c r="F163" s="56">
        <v>0</v>
      </c>
      <c r="G163" s="58">
        <f t="shared" si="22"/>
        <v>61107.234831827351</v>
      </c>
      <c r="H163" s="23"/>
      <c r="K163" s="24"/>
      <c r="L163" s="23"/>
      <c r="M163" s="23"/>
      <c r="N163" s="18"/>
      <c r="O163" s="18"/>
      <c r="P163" s="25"/>
      <c r="Q163" s="18"/>
      <c r="R163" s="18"/>
      <c r="S163" s="26"/>
      <c r="T163" s="22"/>
      <c r="U163" s="22"/>
      <c r="V163" s="22"/>
      <c r="AA163" s="12"/>
    </row>
    <row r="164" spans="1:27" s="13" customFormat="1" ht="17.5" x14ac:dyDescent="0.45">
      <c r="A164" s="68" t="s">
        <v>145</v>
      </c>
      <c r="B164" s="55">
        <f>'[1]Macro Input'!E209</f>
        <v>-38.113922401073069</v>
      </c>
      <c r="C164" s="58">
        <f>'[1]Macro Input'!J209+'[1]Macro Input'!R209</f>
        <v>0</v>
      </c>
      <c r="D164" s="56">
        <f>'[1]Macro Input'!Y209</f>
        <v>0</v>
      </c>
      <c r="E164" s="56">
        <v>0</v>
      </c>
      <c r="F164" s="56">
        <v>0</v>
      </c>
      <c r="G164" s="58">
        <f t="shared" si="22"/>
        <v>-38.113922401073069</v>
      </c>
      <c r="H164" s="23"/>
      <c r="K164" s="24"/>
      <c r="L164" s="23"/>
      <c r="M164" s="23"/>
      <c r="N164" s="18"/>
      <c r="O164" s="18"/>
      <c r="P164" s="25"/>
      <c r="Q164" s="18"/>
      <c r="R164" s="18"/>
      <c r="S164" s="26"/>
      <c r="T164" s="22"/>
      <c r="U164" s="22"/>
      <c r="V164" s="22"/>
      <c r="AA164" s="12"/>
    </row>
    <row r="165" spans="1:27" s="13" customFormat="1" ht="35" x14ac:dyDescent="0.45">
      <c r="A165" s="70" t="s">
        <v>146</v>
      </c>
      <c r="B165" s="55">
        <f>'[1]Macro Input'!E210</f>
        <v>-5.2749018670181824</v>
      </c>
      <c r="C165" s="58">
        <f>'[1]Macro Input'!J210+'[1]Macro Input'!R210</f>
        <v>0</v>
      </c>
      <c r="D165" s="56">
        <f>'[1]Macro Input'!Y210</f>
        <v>0</v>
      </c>
      <c r="E165" s="56">
        <v>0</v>
      </c>
      <c r="F165" s="56">
        <v>0</v>
      </c>
      <c r="G165" s="58">
        <f t="shared" si="22"/>
        <v>-5.2749018670181824</v>
      </c>
      <c r="H165" s="23"/>
      <c r="K165" s="24"/>
      <c r="L165" s="23"/>
      <c r="M165" s="23"/>
      <c r="N165" s="18"/>
      <c r="O165" s="18"/>
      <c r="P165" s="25"/>
      <c r="Q165" s="18"/>
      <c r="R165" s="18"/>
      <c r="S165" s="26"/>
      <c r="T165" s="22"/>
      <c r="U165" s="22"/>
      <c r="V165" s="22"/>
      <c r="AA165" s="12"/>
    </row>
    <row r="166" spans="1:27" s="13" customFormat="1" ht="17.5" x14ac:dyDescent="0.45">
      <c r="A166" s="68" t="s">
        <v>147</v>
      </c>
      <c r="B166" s="55">
        <f>'[1]Macro Input'!E211</f>
        <v>2455.0238985345695</v>
      </c>
      <c r="C166" s="58">
        <f>'[1]Macro Input'!J211+'[1]Macro Input'!R211</f>
        <v>2657.1305626091817</v>
      </c>
      <c r="D166" s="56">
        <f>'[1]Macro Input'!Y211</f>
        <v>-81.496709003539195</v>
      </c>
      <c r="E166" s="56">
        <v>0</v>
      </c>
      <c r="F166" s="56">
        <v>0</v>
      </c>
      <c r="G166" s="58">
        <f t="shared" si="22"/>
        <v>5030.6577521402123</v>
      </c>
      <c r="H166" s="23"/>
      <c r="K166" s="24"/>
      <c r="L166" s="23"/>
      <c r="M166" s="23"/>
      <c r="N166" s="18"/>
      <c r="O166" s="18"/>
      <c r="P166" s="25"/>
      <c r="Q166" s="18"/>
      <c r="R166" s="18"/>
      <c r="S166" s="26"/>
      <c r="T166" s="22"/>
      <c r="U166" s="22"/>
      <c r="V166" s="22"/>
      <c r="AA166" s="12"/>
    </row>
    <row r="167" spans="1:27" s="13" customFormat="1" ht="17.5" x14ac:dyDescent="0.45">
      <c r="A167" s="68" t="s">
        <v>148</v>
      </c>
      <c r="B167" s="55">
        <f>'[1]Macro Input'!E212</f>
        <v>2312.0384555023147</v>
      </c>
      <c r="C167" s="58">
        <f>'[1]Macro Input'!J212+'[1]Macro Input'!R212</f>
        <v>2505.2945304555406</v>
      </c>
      <c r="D167" s="56">
        <f>'[1]Macro Input'!Y212</f>
        <v>-76.839754203191745</v>
      </c>
      <c r="E167" s="56">
        <v>0</v>
      </c>
      <c r="F167" s="56">
        <v>0</v>
      </c>
      <c r="G167" s="58">
        <f t="shared" si="22"/>
        <v>4740.4932317546636</v>
      </c>
      <c r="H167" s="23"/>
      <c r="K167" s="24"/>
      <c r="L167" s="23"/>
      <c r="M167" s="23"/>
      <c r="N167" s="18"/>
      <c r="O167" s="18"/>
      <c r="P167" s="25"/>
      <c r="Q167" s="18"/>
      <c r="R167" s="18"/>
      <c r="S167" s="26"/>
      <c r="T167" s="22"/>
      <c r="U167" s="22"/>
      <c r="V167" s="22"/>
      <c r="AA167" s="12"/>
    </row>
    <row r="168" spans="1:27" s="13" customFormat="1" ht="17.5" x14ac:dyDescent="0.45">
      <c r="A168" s="68" t="s">
        <v>149</v>
      </c>
      <c r="B168" s="55">
        <f>'[1]Macro Input'!E213</f>
        <v>-27.022121049457521</v>
      </c>
      <c r="C168" s="58">
        <f>'[1]Macro Input'!J213+'[1]Macro Input'!R213</f>
        <v>0</v>
      </c>
      <c r="D168" s="56">
        <f>'[1]Macro Input'!Y213</f>
        <v>0</v>
      </c>
      <c r="E168" s="56">
        <v>0</v>
      </c>
      <c r="F168" s="56">
        <v>0</v>
      </c>
      <c r="G168" s="58">
        <f t="shared" si="22"/>
        <v>-27.022121049457521</v>
      </c>
      <c r="H168" s="23"/>
      <c r="K168" s="24"/>
      <c r="L168" s="23"/>
      <c r="M168" s="23"/>
      <c r="N168" s="18"/>
      <c r="O168" s="18"/>
      <c r="P168" s="25"/>
      <c r="Q168" s="18"/>
      <c r="R168" s="18"/>
      <c r="S168" s="26"/>
      <c r="T168" s="22"/>
      <c r="U168" s="22"/>
      <c r="V168" s="22"/>
      <c r="AA168" s="12"/>
    </row>
    <row r="169" spans="1:27" s="13" customFormat="1" ht="17.5" x14ac:dyDescent="0.45">
      <c r="A169" s="68" t="s">
        <v>150</v>
      </c>
      <c r="B169" s="55">
        <f>'[1]Macro Input'!E214</f>
        <v>1015.7318410113219</v>
      </c>
      <c r="C169" s="58">
        <f>'[1]Macro Input'!J214+'[1]Macro Input'!R214</f>
        <v>1113.4642357521266</v>
      </c>
      <c r="D169" s="56">
        <f>'[1]Macro Input'!Y214</f>
        <v>-34.151001867896994</v>
      </c>
      <c r="E169" s="56">
        <v>0</v>
      </c>
      <c r="F169" s="56">
        <v>0</v>
      </c>
      <c r="G169" s="58">
        <f t="shared" si="22"/>
        <v>2095.0450748955514</v>
      </c>
      <c r="H169" s="23"/>
      <c r="K169" s="24"/>
      <c r="L169" s="23"/>
      <c r="M169" s="23"/>
      <c r="N169" s="18"/>
      <c r="O169" s="18"/>
      <c r="P169" s="25"/>
      <c r="Q169" s="18"/>
      <c r="R169" s="18"/>
      <c r="S169" s="26"/>
      <c r="T169" s="22"/>
      <c r="U169" s="22"/>
      <c r="V169" s="22"/>
      <c r="AA169" s="12"/>
    </row>
    <row r="170" spans="1:27" s="13" customFormat="1" ht="17.5" x14ac:dyDescent="0.45">
      <c r="A170" s="68" t="s">
        <v>151</v>
      </c>
      <c r="B170" s="55">
        <f>'[1]Macro Input'!E215</f>
        <v>440.74389318804174</v>
      </c>
      <c r="C170" s="58">
        <f>'[1]Macro Input'!J215+'[1]Macro Input'!R215</f>
        <v>1644.8903482810326</v>
      </c>
      <c r="D170" s="56">
        <f>'[1]Macro Input'!Y215</f>
        <v>-50.450343668830705</v>
      </c>
      <c r="E170" s="56">
        <v>0</v>
      </c>
      <c r="F170" s="56">
        <v>0</v>
      </c>
      <c r="G170" s="58">
        <f t="shared" si="22"/>
        <v>2035.1838978002436</v>
      </c>
      <c r="H170" s="23"/>
      <c r="K170" s="24"/>
      <c r="L170" s="23"/>
      <c r="M170" s="23"/>
      <c r="N170" s="18"/>
      <c r="O170" s="18"/>
      <c r="P170" s="25"/>
      <c r="Q170" s="18"/>
      <c r="R170" s="18"/>
      <c r="S170" s="26"/>
      <c r="T170" s="22"/>
      <c r="U170" s="22"/>
      <c r="V170" s="22"/>
      <c r="AA170" s="12"/>
    </row>
    <row r="171" spans="1:27" s="13" customFormat="1" ht="17.5" x14ac:dyDescent="0.45">
      <c r="A171" s="68" t="s">
        <v>152</v>
      </c>
      <c r="B171" s="55">
        <f>'[1]Macro Input'!E216</f>
        <v>9911.4389569184113</v>
      </c>
      <c r="C171" s="58">
        <f>'[1]Macro Input'!J216+'[1]Macro Input'!R216</f>
        <v>10755.052277199024</v>
      </c>
      <c r="D171" s="56">
        <f>'[1]Macro Input'!Y216</f>
        <v>-329.86763168007769</v>
      </c>
      <c r="E171" s="56">
        <v>0</v>
      </c>
      <c r="F171" s="56">
        <v>0</v>
      </c>
      <c r="G171" s="58">
        <f t="shared" si="22"/>
        <v>20336.623602437357</v>
      </c>
      <c r="H171" s="23"/>
      <c r="K171" s="24"/>
      <c r="L171" s="23"/>
      <c r="M171" s="23"/>
      <c r="N171" s="18"/>
      <c r="O171" s="18"/>
      <c r="P171" s="25"/>
      <c r="Q171" s="18"/>
      <c r="R171" s="18"/>
      <c r="S171" s="26"/>
      <c r="T171" s="22"/>
      <c r="U171" s="22"/>
      <c r="V171" s="22"/>
      <c r="AA171" s="12"/>
    </row>
    <row r="172" spans="1:27" s="13" customFormat="1" ht="17.5" x14ac:dyDescent="0.45">
      <c r="A172" s="68" t="s">
        <v>153</v>
      </c>
      <c r="B172" s="55">
        <f>'[1]Macro Input'!E217</f>
        <v>12686.43442402437</v>
      </c>
      <c r="C172" s="58">
        <f>'[1]Macro Input'!J217+'[1]Macro Input'!R217</f>
        <v>13943.608952319437</v>
      </c>
      <c r="D172" s="56">
        <f>'[1]Macro Input'!Y217</f>
        <v>-427.66368248398589</v>
      </c>
      <c r="E172" s="56">
        <v>0</v>
      </c>
      <c r="F172" s="56">
        <v>0</v>
      </c>
      <c r="G172" s="58">
        <f t="shared" si="22"/>
        <v>26202.379693859821</v>
      </c>
      <c r="H172" s="23"/>
      <c r="K172" s="24"/>
      <c r="L172" s="23"/>
      <c r="M172" s="23"/>
      <c r="N172" s="18"/>
      <c r="O172" s="18"/>
      <c r="P172" s="25"/>
      <c r="Q172" s="18"/>
      <c r="R172" s="18"/>
      <c r="S172" s="26"/>
      <c r="T172" s="22"/>
      <c r="U172" s="22"/>
      <c r="V172" s="22"/>
      <c r="AA172" s="12"/>
    </row>
    <row r="173" spans="1:27" s="13" customFormat="1" ht="17.5" x14ac:dyDescent="0.45">
      <c r="A173" s="68" t="s">
        <v>154</v>
      </c>
      <c r="B173" s="55">
        <f>'[1]Macro Input'!E218</f>
        <v>39408.050990668482</v>
      </c>
      <c r="C173" s="58">
        <f>'[1]Macro Input'!J218+'[1]Macro Input'!R218</f>
        <v>50612.010716248369</v>
      </c>
      <c r="D173" s="56">
        <f>'[1]Macro Input'!Y218</f>
        <v>-1552.3182667303422</v>
      </c>
      <c r="E173" s="56">
        <v>0</v>
      </c>
      <c r="F173" s="56">
        <v>0</v>
      </c>
      <c r="G173" s="58">
        <f t="shared" si="22"/>
        <v>88467.743440186503</v>
      </c>
      <c r="H173" s="23"/>
      <c r="K173" s="24"/>
      <c r="L173" s="23"/>
      <c r="M173" s="23"/>
      <c r="N173" s="18"/>
      <c r="O173" s="18"/>
      <c r="P173" s="25"/>
      <c r="Q173" s="18"/>
      <c r="R173" s="18"/>
      <c r="S173" s="26"/>
      <c r="T173" s="22"/>
      <c r="U173" s="22"/>
      <c r="V173" s="22"/>
      <c r="AA173" s="12"/>
    </row>
    <row r="174" spans="1:27" s="13" customFormat="1" ht="17.5" x14ac:dyDescent="0.45">
      <c r="A174" s="68" t="s">
        <v>155</v>
      </c>
      <c r="B174" s="55">
        <f>'[1]Macro Input'!E219</f>
        <v>498.28720792597977</v>
      </c>
      <c r="C174" s="58">
        <f>'[1]Macro Input'!J219+'[1]Macro Input'!R219</f>
        <v>556.7321178849005</v>
      </c>
      <c r="D174" s="56">
        <f>'[1]Macro Input'!Y219</f>
        <v>-17.075500934230838</v>
      </c>
      <c r="E174" s="56">
        <v>0</v>
      </c>
      <c r="F174" s="56">
        <v>0</v>
      </c>
      <c r="G174" s="58">
        <f t="shared" si="22"/>
        <v>1037.9438248766494</v>
      </c>
      <c r="H174" s="23"/>
      <c r="K174" s="24"/>
      <c r="L174" s="23"/>
      <c r="M174" s="23"/>
      <c r="N174" s="18"/>
      <c r="O174" s="18"/>
      <c r="P174" s="25"/>
      <c r="Q174" s="18"/>
      <c r="R174" s="18"/>
      <c r="S174" s="26"/>
      <c r="T174" s="22"/>
      <c r="U174" s="22"/>
      <c r="V174" s="22"/>
      <c r="AA174" s="12"/>
    </row>
    <row r="175" spans="1:27" s="13" customFormat="1" ht="17.5" x14ac:dyDescent="0.45">
      <c r="A175" s="68" t="s">
        <v>156</v>
      </c>
      <c r="B175" s="55">
        <f>'[1]Macro Input'!E220</f>
        <v>151779.81594290258</v>
      </c>
      <c r="C175" s="58">
        <f>'[1]Macro Input'!J220+'[1]Macro Input'!R220</f>
        <v>174358.37691745366</v>
      </c>
      <c r="D175" s="56">
        <f>'[1]Macro Input'!Y220</f>
        <v>-5347.7364288853259</v>
      </c>
      <c r="E175" s="56">
        <v>0</v>
      </c>
      <c r="F175" s="56">
        <v>0</v>
      </c>
      <c r="G175" s="58">
        <f t="shared" si="22"/>
        <v>320790.45643147093</v>
      </c>
      <c r="H175" s="23"/>
      <c r="K175" s="24"/>
      <c r="L175" s="23"/>
      <c r="M175" s="23"/>
      <c r="N175" s="18"/>
      <c r="O175" s="18"/>
      <c r="P175" s="25"/>
      <c r="Q175" s="18"/>
      <c r="R175" s="18"/>
      <c r="S175" s="26"/>
      <c r="T175" s="22"/>
      <c r="U175" s="22"/>
      <c r="V175" s="22"/>
      <c r="AA175" s="12"/>
    </row>
    <row r="176" spans="1:27" s="13" customFormat="1" ht="17.5" x14ac:dyDescent="0.45">
      <c r="A176" s="68" t="s">
        <v>157</v>
      </c>
      <c r="B176" s="55">
        <f>'[1]Macro Input'!E221</f>
        <v>-6.4529052542620713</v>
      </c>
      <c r="C176" s="58">
        <f>'[1]Macro Input'!J221+'[1]Macro Input'!R221</f>
        <v>0</v>
      </c>
      <c r="D176" s="56">
        <f>'[1]Macro Input'!Y221</f>
        <v>0</v>
      </c>
      <c r="E176" s="56">
        <v>0</v>
      </c>
      <c r="F176" s="56">
        <v>0</v>
      </c>
      <c r="G176" s="58">
        <f t="shared" si="22"/>
        <v>-6.4529052542620713</v>
      </c>
      <c r="H176" s="23"/>
      <c r="K176" s="24"/>
      <c r="L176" s="23"/>
      <c r="M176" s="23"/>
      <c r="N176" s="18"/>
      <c r="O176" s="18"/>
      <c r="P176" s="25"/>
      <c r="Q176" s="18"/>
      <c r="R176" s="18"/>
      <c r="S176" s="26"/>
      <c r="T176" s="22"/>
      <c r="U176" s="22"/>
      <c r="V176" s="22"/>
      <c r="AA176" s="12"/>
    </row>
    <row r="177" spans="1:27" s="13" customFormat="1" ht="17.5" x14ac:dyDescent="0.45">
      <c r="A177" s="68" t="s">
        <v>158</v>
      </c>
      <c r="B177" s="55">
        <f>'[1]Macro Input'!E222</f>
        <v>-83.678861300772496</v>
      </c>
      <c r="C177" s="58">
        <f>'[1]Macro Input'!J222+'[1]Macro Input'!R222</f>
        <v>0</v>
      </c>
      <c r="D177" s="56">
        <f>'[1]Macro Input'!Y222</f>
        <v>0</v>
      </c>
      <c r="E177" s="56">
        <v>0</v>
      </c>
      <c r="F177" s="56">
        <v>0</v>
      </c>
      <c r="G177" s="58">
        <f t="shared" si="22"/>
        <v>-83.678861300772496</v>
      </c>
      <c r="H177" s="23"/>
      <c r="K177" s="24"/>
      <c r="L177" s="23"/>
      <c r="M177" s="23"/>
      <c r="N177" s="18"/>
      <c r="O177" s="18"/>
      <c r="P177" s="25"/>
      <c r="Q177" s="18"/>
      <c r="R177" s="18"/>
      <c r="S177" s="26"/>
      <c r="T177" s="22"/>
      <c r="U177" s="22"/>
      <c r="V177" s="22"/>
      <c r="AA177" s="12"/>
    </row>
    <row r="178" spans="1:27" s="13" customFormat="1" ht="17.5" x14ac:dyDescent="0.45">
      <c r="A178" s="68" t="s">
        <v>159</v>
      </c>
      <c r="B178" s="55">
        <f>'[1]Macro Input'!E223</f>
        <v>-49.969394914074314</v>
      </c>
      <c r="C178" s="58">
        <f>'[1]Macro Input'!J223+'[1]Macro Input'!R223</f>
        <v>0</v>
      </c>
      <c r="D178" s="56">
        <f>'[1]Macro Input'!Y223</f>
        <v>0</v>
      </c>
      <c r="E178" s="56">
        <v>0</v>
      </c>
      <c r="F178" s="56">
        <v>0</v>
      </c>
      <c r="G178" s="58">
        <f t="shared" si="22"/>
        <v>-49.969394914074314</v>
      </c>
      <c r="H178" s="23"/>
      <c r="K178" s="24"/>
      <c r="L178" s="23"/>
      <c r="M178" s="23"/>
      <c r="N178" s="18"/>
      <c r="O178" s="18"/>
      <c r="P178" s="25"/>
      <c r="Q178" s="18"/>
      <c r="R178" s="18"/>
      <c r="S178" s="26"/>
      <c r="T178" s="22"/>
      <c r="U178" s="22"/>
      <c r="V178" s="22"/>
      <c r="AA178" s="12"/>
    </row>
    <row r="179" spans="1:27" s="13" customFormat="1" ht="17.5" x14ac:dyDescent="0.45">
      <c r="A179" s="68" t="s">
        <v>160</v>
      </c>
      <c r="B179" s="55">
        <f>'[1]Macro Input'!E224</f>
        <v>2090.4380578375085</v>
      </c>
      <c r="C179" s="58">
        <f>'[1]Macro Input'!J224+'[1]Macro Input'!R224</f>
        <v>2404.0705090138881</v>
      </c>
      <c r="D179" s="56">
        <f>'[1]Macro Input'!Y224</f>
        <v>-73.735117669438552</v>
      </c>
      <c r="E179" s="56">
        <v>0</v>
      </c>
      <c r="F179" s="56">
        <v>0</v>
      </c>
      <c r="G179" s="58">
        <f t="shared" si="22"/>
        <v>4420.7734491819583</v>
      </c>
      <c r="H179" s="23"/>
      <c r="K179" s="24"/>
      <c r="L179" s="23"/>
      <c r="M179" s="23"/>
      <c r="N179" s="18"/>
      <c r="O179" s="18"/>
      <c r="P179" s="25"/>
      <c r="Q179" s="18"/>
      <c r="R179" s="18"/>
      <c r="S179" s="26"/>
      <c r="T179" s="22"/>
      <c r="U179" s="22"/>
      <c r="V179" s="22"/>
      <c r="AA179" s="12"/>
    </row>
    <row r="180" spans="1:27" s="13" customFormat="1" ht="17.5" x14ac:dyDescent="0.45">
      <c r="A180" s="57" t="s">
        <v>161</v>
      </c>
      <c r="B180" s="55">
        <f>'[1]Macro Input'!E225</f>
        <v>370737.3321425023</v>
      </c>
      <c r="C180" s="58">
        <f>'[1]Macro Input'!J225+'[1]Macro Input'!R225</f>
        <v>417549.08840899164</v>
      </c>
      <c r="D180" s="56">
        <f>'[1]Macro Input'!Y225</f>
        <v>-12806.625700523487</v>
      </c>
      <c r="E180" s="56">
        <v>0</v>
      </c>
      <c r="F180" s="56">
        <v>0</v>
      </c>
      <c r="G180" s="58">
        <f t="shared" si="22"/>
        <v>775479.7948509705</v>
      </c>
      <c r="H180" s="23"/>
      <c r="K180" s="24"/>
      <c r="L180" s="23"/>
      <c r="M180" s="23"/>
      <c r="N180" s="18"/>
      <c r="O180" s="18"/>
      <c r="P180" s="25"/>
      <c r="Q180" s="18"/>
      <c r="R180" s="18"/>
      <c r="S180" s="26"/>
      <c r="T180" s="22"/>
      <c r="U180" s="22"/>
      <c r="V180" s="22"/>
      <c r="AA180" s="12"/>
    </row>
    <row r="181" spans="1:27" s="13" customFormat="1" ht="17.5" x14ac:dyDescent="0.45">
      <c r="A181" s="68" t="s">
        <v>162</v>
      </c>
      <c r="B181" s="55">
        <f>'[1]Macro Input'!E226</f>
        <v>-156.69766239284056</v>
      </c>
      <c r="C181" s="58">
        <f>'[1]Macro Input'!J226+'[1]Macro Input'!R226</f>
        <v>0</v>
      </c>
      <c r="D181" s="56">
        <f>'[1]Macro Input'!Y226</f>
        <v>0</v>
      </c>
      <c r="E181" s="56">
        <v>0</v>
      </c>
      <c r="F181" s="56">
        <v>0</v>
      </c>
      <c r="G181" s="58">
        <f t="shared" si="22"/>
        <v>-156.69766239284056</v>
      </c>
      <c r="H181" s="23"/>
      <c r="K181" s="24"/>
      <c r="L181" s="23"/>
      <c r="M181" s="23"/>
      <c r="N181" s="18"/>
      <c r="O181" s="18"/>
      <c r="P181" s="25"/>
      <c r="Q181" s="18"/>
      <c r="R181" s="18"/>
      <c r="S181" s="26"/>
      <c r="T181" s="22"/>
      <c r="U181" s="22"/>
      <c r="V181" s="22"/>
      <c r="AA181" s="12"/>
    </row>
    <row r="182" spans="1:27" s="13" customFormat="1" ht="17.5" x14ac:dyDescent="0.45">
      <c r="A182" s="68" t="s">
        <v>163</v>
      </c>
      <c r="B182" s="55">
        <f>'[1]Macro Input'!E227</f>
        <v>6751.9787574331549</v>
      </c>
      <c r="C182" s="58">
        <f>'[1]Macro Input'!J227+'[1]Macro Input'!R227</f>
        <v>7364.0475592129796</v>
      </c>
      <c r="D182" s="56">
        <f>'[1]Macro Input'!Y227</f>
        <v>-225.86230780922779</v>
      </c>
      <c r="E182" s="56">
        <v>0</v>
      </c>
      <c r="F182" s="56">
        <v>0</v>
      </c>
      <c r="G182" s="58">
        <f t="shared" si="22"/>
        <v>13890.164008836906</v>
      </c>
      <c r="H182" s="23"/>
      <c r="K182" s="24"/>
      <c r="L182" s="23"/>
      <c r="M182" s="23"/>
      <c r="N182" s="18"/>
      <c r="O182" s="18"/>
      <c r="P182" s="25"/>
      <c r="Q182" s="18"/>
      <c r="R182" s="18"/>
      <c r="S182" s="21"/>
      <c r="T182" s="22"/>
      <c r="U182" s="22"/>
      <c r="V182" s="22"/>
      <c r="AA182" s="12"/>
    </row>
    <row r="183" spans="1:27" s="13" customFormat="1" ht="17.5" x14ac:dyDescent="0.45">
      <c r="A183" s="68" t="s">
        <v>164</v>
      </c>
      <c r="B183" s="55">
        <f>'[1]Macro Input'!E228</f>
        <v>6936.7463941481983</v>
      </c>
      <c r="C183" s="58">
        <f>'[1]Macro Input'!J228+'[1]Macro Input'!R228</f>
        <v>7794.2496503002349</v>
      </c>
      <c r="D183" s="56">
        <f>'[1]Macro Input'!Y228</f>
        <v>-239.05701307640831</v>
      </c>
      <c r="E183" s="56">
        <v>0</v>
      </c>
      <c r="F183" s="56">
        <v>0</v>
      </c>
      <c r="G183" s="58">
        <f t="shared" si="22"/>
        <v>14491.939031372025</v>
      </c>
      <c r="H183" s="23"/>
      <c r="K183" s="24"/>
      <c r="L183" s="23"/>
      <c r="M183" s="23"/>
      <c r="N183" s="18"/>
      <c r="O183" s="18"/>
      <c r="P183" s="25"/>
      <c r="Q183" s="18"/>
      <c r="R183" s="18"/>
      <c r="S183" s="21"/>
      <c r="T183" s="22"/>
      <c r="U183" s="22"/>
      <c r="V183" s="22"/>
      <c r="AA183" s="12"/>
    </row>
    <row r="184" spans="1:27" s="13" customFormat="1" ht="17.5" x14ac:dyDescent="0.45">
      <c r="A184" s="68" t="s">
        <v>165</v>
      </c>
      <c r="B184" s="55">
        <f>'[1]Macro Input'!E229</f>
        <v>24744.180204679345</v>
      </c>
      <c r="C184" s="58">
        <f>'[1]Macro Input'!J229+'[1]Macro Input'!R229</f>
        <v>28469.256027879772</v>
      </c>
      <c r="D184" s="56">
        <f>'[1]Macro Input'!Y229</f>
        <v>-873.17902503549988</v>
      </c>
      <c r="E184" s="56">
        <v>0</v>
      </c>
      <c r="F184" s="56">
        <v>0</v>
      </c>
      <c r="G184" s="58">
        <f t="shared" ref="G184:G219" si="23">SUM(B184:F184)</f>
        <v>52340.257207523624</v>
      </c>
      <c r="H184" s="23"/>
      <c r="K184" s="24"/>
      <c r="L184" s="23"/>
      <c r="M184" s="23"/>
      <c r="N184" s="18"/>
      <c r="O184" s="18"/>
      <c r="P184" s="25"/>
      <c r="Q184" s="18"/>
      <c r="R184" s="18"/>
      <c r="S184" s="26"/>
      <c r="T184" s="22"/>
      <c r="U184" s="22"/>
      <c r="V184" s="22"/>
      <c r="AA184" s="12"/>
    </row>
    <row r="185" spans="1:27" s="13" customFormat="1" ht="17.5" x14ac:dyDescent="0.45">
      <c r="A185" s="68" t="s">
        <v>166</v>
      </c>
      <c r="B185" s="55">
        <f>'[1]Macro Input'!E230</f>
        <v>17317.610350066436</v>
      </c>
      <c r="C185" s="58">
        <f>'[1]Macro Input'!J230+'[1]Macro Input'!R230</f>
        <v>19789.296190049034</v>
      </c>
      <c r="D185" s="56">
        <f>'[1]Macro Input'!Y230</f>
        <v>-606.9564422914334</v>
      </c>
      <c r="E185" s="56">
        <v>0</v>
      </c>
      <c r="F185" s="56">
        <v>0</v>
      </c>
      <c r="G185" s="58">
        <f t="shared" si="23"/>
        <v>36499.950097824032</v>
      </c>
      <c r="H185" s="23"/>
      <c r="K185" s="24"/>
      <c r="L185" s="23"/>
      <c r="M185" s="23"/>
      <c r="N185" s="18"/>
      <c r="O185" s="18"/>
      <c r="P185" s="25"/>
      <c r="Q185" s="18"/>
      <c r="R185" s="18"/>
      <c r="S185" s="26"/>
      <c r="T185" s="22"/>
      <c r="U185" s="22"/>
      <c r="V185" s="22"/>
      <c r="AA185" s="12"/>
    </row>
    <row r="186" spans="1:27" s="13" customFormat="1" ht="17.5" x14ac:dyDescent="0.45">
      <c r="A186" s="68" t="s">
        <v>167</v>
      </c>
      <c r="B186" s="55">
        <f>'[1]Macro Input'!E231</f>
        <v>16334.138651198238</v>
      </c>
      <c r="C186" s="58">
        <f>'[1]Macro Input'!J231+'[1]Macro Input'!R231</f>
        <v>18523.995922143262</v>
      </c>
      <c r="D186" s="56">
        <f>'[1]Macro Input'!Y231</f>
        <v>-568.14848562318889</v>
      </c>
      <c r="E186" s="56">
        <v>0</v>
      </c>
      <c r="F186" s="56">
        <v>0</v>
      </c>
      <c r="G186" s="58">
        <f t="shared" si="23"/>
        <v>34289.986087718309</v>
      </c>
      <c r="H186" s="23"/>
      <c r="K186" s="24"/>
      <c r="L186" s="23"/>
      <c r="M186" s="23"/>
      <c r="N186" s="18"/>
      <c r="O186" s="18"/>
      <c r="P186" s="25"/>
      <c r="Q186" s="18"/>
      <c r="R186" s="18"/>
      <c r="S186" s="26"/>
      <c r="T186" s="22"/>
      <c r="U186" s="22"/>
      <c r="V186" s="22"/>
      <c r="AA186" s="12"/>
    </row>
    <row r="187" spans="1:27" s="13" customFormat="1" ht="17.5" x14ac:dyDescent="0.45">
      <c r="A187" s="68" t="s">
        <v>168</v>
      </c>
      <c r="B187" s="55">
        <f>'[1]Macro Input'!E232</f>
        <v>10150.541928714514</v>
      </c>
      <c r="C187" s="58">
        <f>'[1]Macro Input'!J232+'[1]Macro Input'!R232</f>
        <v>13437.4888451642</v>
      </c>
      <c r="D187" s="56">
        <f>'[1]Macro Input'!Y232</f>
        <v>-412.14049981691397</v>
      </c>
      <c r="E187" s="56">
        <v>0</v>
      </c>
      <c r="F187" s="56">
        <v>0</v>
      </c>
      <c r="G187" s="58">
        <f t="shared" si="23"/>
        <v>23175.890274061803</v>
      </c>
      <c r="H187" s="23"/>
      <c r="K187" s="24"/>
      <c r="L187" s="23"/>
      <c r="M187" s="23"/>
      <c r="N187" s="18"/>
      <c r="O187" s="18"/>
      <c r="P187" s="25"/>
      <c r="Q187" s="18"/>
      <c r="R187" s="18"/>
      <c r="S187" s="26"/>
      <c r="T187" s="22"/>
      <c r="U187" s="22"/>
      <c r="V187" s="22"/>
      <c r="AA187" s="12"/>
    </row>
    <row r="188" spans="1:27" s="13" customFormat="1" ht="35" x14ac:dyDescent="0.45">
      <c r="A188" s="70" t="s">
        <v>169</v>
      </c>
      <c r="B188" s="55">
        <f>'[1]Macro Input'!E233</f>
        <v>13049.181722286969</v>
      </c>
      <c r="C188" s="58">
        <f>'[1]Macro Input'!J233+'[1]Macro Input'!R233</f>
        <v>16777.881552438252</v>
      </c>
      <c r="D188" s="56">
        <f>'[1]Macro Input'!Y233</f>
        <v>-514.59350542116965</v>
      </c>
      <c r="E188" s="56">
        <v>0</v>
      </c>
      <c r="F188" s="56">
        <v>0</v>
      </c>
      <c r="G188" s="58">
        <f t="shared" si="23"/>
        <v>29312.469769304051</v>
      </c>
      <c r="H188" s="23"/>
      <c r="K188" s="24"/>
      <c r="L188" s="23"/>
      <c r="M188" s="23"/>
      <c r="N188" s="18"/>
      <c r="O188" s="18"/>
      <c r="P188" s="25"/>
      <c r="Q188" s="18"/>
      <c r="R188" s="18"/>
      <c r="S188" s="26"/>
      <c r="T188" s="22"/>
      <c r="U188" s="22"/>
      <c r="V188" s="22"/>
      <c r="AA188" s="12"/>
    </row>
    <row r="189" spans="1:27" s="13" customFormat="1" ht="17.5" x14ac:dyDescent="0.45">
      <c r="A189" s="68" t="s">
        <v>170</v>
      </c>
      <c r="B189" s="55">
        <f>'[1]Macro Input'!E234</f>
        <v>-12.145621130549019</v>
      </c>
      <c r="C189" s="58">
        <f>'[1]Macro Input'!J234+'[1]Macro Input'!R234</f>
        <v>0</v>
      </c>
      <c r="D189" s="56">
        <f>'[1]Macro Input'!Y234</f>
        <v>0</v>
      </c>
      <c r="E189" s="56">
        <v>0</v>
      </c>
      <c r="F189" s="56">
        <v>0</v>
      </c>
      <c r="G189" s="58">
        <f t="shared" si="23"/>
        <v>-12.145621130549019</v>
      </c>
      <c r="H189" s="23"/>
      <c r="K189" s="24"/>
      <c r="L189" s="23"/>
      <c r="M189" s="23"/>
      <c r="N189" s="18"/>
      <c r="O189" s="18"/>
      <c r="P189" s="25"/>
      <c r="Q189" s="18"/>
      <c r="R189" s="18"/>
      <c r="S189" s="26"/>
      <c r="T189" s="22"/>
      <c r="U189" s="22"/>
      <c r="V189" s="22"/>
      <c r="AA189" s="12"/>
    </row>
    <row r="190" spans="1:27" s="13" customFormat="1" ht="17.5" x14ac:dyDescent="0.45">
      <c r="A190" s="68" t="s">
        <v>171</v>
      </c>
      <c r="B190" s="55">
        <f>'[1]Macro Input'!E235</f>
        <v>4694.6038831026681</v>
      </c>
      <c r="C190" s="58">
        <f>'[1]Macro Input'!J235+'[1]Macro Input'!R235</f>
        <v>9388.5279878692781</v>
      </c>
      <c r="D190" s="56">
        <f>'[1]Macro Input'!Y235</f>
        <v>-287.95503847864478</v>
      </c>
      <c r="E190" s="56">
        <v>0</v>
      </c>
      <c r="F190" s="56">
        <v>0</v>
      </c>
      <c r="G190" s="58">
        <f t="shared" si="23"/>
        <v>13795.1768324933</v>
      </c>
      <c r="H190" s="23"/>
      <c r="K190" s="24"/>
      <c r="L190" s="23"/>
      <c r="M190" s="23"/>
      <c r="N190" s="18"/>
      <c r="O190" s="18"/>
      <c r="P190" s="25"/>
      <c r="Q190" s="18"/>
      <c r="R190" s="18"/>
      <c r="S190" s="26"/>
      <c r="T190" s="22"/>
      <c r="U190" s="22"/>
      <c r="V190" s="22"/>
      <c r="AA190" s="12"/>
    </row>
    <row r="191" spans="1:27" s="13" customFormat="1" ht="17.5" x14ac:dyDescent="0.45">
      <c r="A191" s="68" t="s">
        <v>172</v>
      </c>
      <c r="B191" s="55">
        <f>'[1]Macro Input'!E236</f>
        <v>47726.822850014927</v>
      </c>
      <c r="C191" s="58">
        <f>'[1]Macro Input'!J236+'[1]Macro Input'!R236</f>
        <v>75234.753929698854</v>
      </c>
      <c r="D191" s="56">
        <f>'[1]Macro Input'!Y236</f>
        <v>-2307.5211034945141</v>
      </c>
      <c r="E191" s="56">
        <v>0</v>
      </c>
      <c r="F191" s="56">
        <v>0</v>
      </c>
      <c r="G191" s="58">
        <f t="shared" si="23"/>
        <v>120654.05567621927</v>
      </c>
      <c r="H191" s="23"/>
      <c r="K191" s="24"/>
      <c r="L191" s="23"/>
      <c r="M191" s="23"/>
      <c r="N191" s="18"/>
      <c r="O191" s="18"/>
      <c r="P191" s="25"/>
      <c r="Q191" s="18"/>
      <c r="R191" s="18"/>
      <c r="S191" s="26"/>
      <c r="T191" s="22"/>
      <c r="U191" s="22"/>
      <c r="V191" s="22"/>
      <c r="AA191" s="12"/>
    </row>
    <row r="192" spans="1:27" s="13" customFormat="1" ht="17.5" x14ac:dyDescent="0.45">
      <c r="A192" s="68" t="s">
        <v>173</v>
      </c>
      <c r="B192" s="55">
        <f>'[1]Macro Input'!E237</f>
        <v>-8283.7720458501517</v>
      </c>
      <c r="C192" s="58">
        <f>'[1]Macro Input'!J237+'[1]Macro Input'!R237</f>
        <v>0</v>
      </c>
      <c r="D192" s="56">
        <f>'[1]Macro Input'!Y237</f>
        <v>0</v>
      </c>
      <c r="E192" s="56">
        <v>0</v>
      </c>
      <c r="F192" s="56">
        <v>0</v>
      </c>
      <c r="G192" s="58">
        <f t="shared" si="23"/>
        <v>-8283.7720458501517</v>
      </c>
      <c r="H192" s="23"/>
      <c r="K192" s="24"/>
      <c r="L192" s="23"/>
      <c r="M192" s="23"/>
      <c r="N192" s="18"/>
      <c r="O192" s="18"/>
      <c r="P192" s="25"/>
      <c r="Q192" s="18"/>
      <c r="R192" s="18"/>
      <c r="S192" s="26"/>
      <c r="T192" s="22"/>
      <c r="U192" s="22"/>
      <c r="V192" s="22"/>
      <c r="AA192" s="12"/>
    </row>
    <row r="193" spans="1:27" s="13" customFormat="1" ht="17.5" x14ac:dyDescent="0.45">
      <c r="A193" s="68" t="s">
        <v>174</v>
      </c>
      <c r="B193" s="55">
        <f>'[1]Macro Input'!E238</f>
        <v>5210.3453844163496</v>
      </c>
      <c r="C193" s="58">
        <f>'[1]Macro Input'!J238+'[1]Macro Input'!R238</f>
        <v>5820.3812323736001</v>
      </c>
      <c r="D193" s="56">
        <f>'[1]Macro Input'!Y238</f>
        <v>-178.51660067415028</v>
      </c>
      <c r="E193" s="56">
        <v>0</v>
      </c>
      <c r="F193" s="56">
        <v>0</v>
      </c>
      <c r="G193" s="58">
        <f t="shared" si="23"/>
        <v>10852.2100161158</v>
      </c>
      <c r="H193" s="23"/>
      <c r="K193" s="24"/>
      <c r="L193" s="23"/>
      <c r="M193" s="23"/>
      <c r="N193" s="18"/>
      <c r="O193" s="18"/>
      <c r="P193" s="25"/>
      <c r="Q193" s="18"/>
      <c r="R193" s="18"/>
      <c r="S193" s="26"/>
      <c r="T193" s="22"/>
      <c r="U193" s="22"/>
      <c r="V193" s="22"/>
      <c r="AA193" s="12"/>
    </row>
    <row r="194" spans="1:27" s="13" customFormat="1" ht="17.5" x14ac:dyDescent="0.45">
      <c r="A194" s="68" t="s">
        <v>175</v>
      </c>
      <c r="B194" s="55">
        <f>'[1]Macro Input'!E239</f>
        <v>152075.48204918727</v>
      </c>
      <c r="C194" s="58">
        <f>'[1]Macro Input'!J239+'[1]Macro Input'!R239</f>
        <v>210394.12854741202</v>
      </c>
      <c r="D194" s="56">
        <f>'[1]Macro Input'!Y239</f>
        <v>-6452.9870347969945</v>
      </c>
      <c r="E194" s="56">
        <v>0</v>
      </c>
      <c r="F194" s="56">
        <v>0</v>
      </c>
      <c r="G194" s="58">
        <f t="shared" si="23"/>
        <v>356016.62356180232</v>
      </c>
      <c r="H194" s="23"/>
      <c r="K194" s="24"/>
      <c r="L194" s="23"/>
      <c r="M194" s="23"/>
      <c r="N194" s="18"/>
      <c r="O194" s="18"/>
      <c r="P194" s="25"/>
      <c r="Q194" s="18"/>
      <c r="R194" s="18"/>
      <c r="S194" s="26"/>
      <c r="T194" s="22"/>
      <c r="U194" s="22"/>
      <c r="V194" s="22"/>
      <c r="AA194" s="12"/>
    </row>
    <row r="195" spans="1:27" s="13" customFormat="1" ht="17.5" x14ac:dyDescent="0.45">
      <c r="A195" s="68" t="s">
        <v>176</v>
      </c>
      <c r="B195" s="55">
        <f>'[1]Macro Input'!E240</f>
        <v>-53.509208048156992</v>
      </c>
      <c r="C195" s="58">
        <f>'[1]Macro Input'!J240+'[1]Macro Input'!R240</f>
        <v>0</v>
      </c>
      <c r="D195" s="56">
        <f>'[1]Macro Input'!Y240</f>
        <v>0</v>
      </c>
      <c r="E195" s="56">
        <v>0</v>
      </c>
      <c r="F195" s="56">
        <v>0</v>
      </c>
      <c r="G195" s="58">
        <f t="shared" si="23"/>
        <v>-53.509208048156992</v>
      </c>
      <c r="H195" s="23"/>
      <c r="K195" s="24"/>
      <c r="L195" s="23"/>
      <c r="M195" s="23"/>
      <c r="N195" s="18"/>
      <c r="O195" s="18"/>
      <c r="P195" s="25"/>
      <c r="Q195" s="18"/>
      <c r="R195" s="18"/>
      <c r="S195" s="26"/>
      <c r="T195" s="22"/>
      <c r="U195" s="22"/>
      <c r="V195" s="22"/>
      <c r="AA195" s="12"/>
    </row>
    <row r="196" spans="1:27" s="13" customFormat="1" ht="17.5" x14ac:dyDescent="0.45">
      <c r="A196" s="68" t="s">
        <v>177</v>
      </c>
      <c r="B196" s="55">
        <f>'[1]Macro Input'!E241</f>
        <v>41272.312274958429</v>
      </c>
      <c r="C196" s="58">
        <f>'[1]Macro Input'!J241+'[1]Macro Input'!R241</f>
        <v>67111.526209735341</v>
      </c>
      <c r="D196" s="56">
        <f>'[1]Macro Input'!Y241</f>
        <v>-2058.3740216841138</v>
      </c>
      <c r="E196" s="56">
        <v>0</v>
      </c>
      <c r="F196" s="56">
        <v>0</v>
      </c>
      <c r="G196" s="58">
        <f t="shared" si="23"/>
        <v>106325.46446300966</v>
      </c>
      <c r="H196" s="23"/>
      <c r="K196" s="24"/>
      <c r="L196" s="23"/>
      <c r="M196" s="23"/>
      <c r="N196" s="18"/>
      <c r="O196" s="18"/>
      <c r="P196" s="25"/>
      <c r="Q196" s="18"/>
      <c r="R196" s="18"/>
      <c r="S196" s="26"/>
      <c r="T196" s="22"/>
      <c r="U196" s="22"/>
      <c r="V196" s="22"/>
      <c r="AA196" s="12"/>
    </row>
    <row r="197" spans="1:27" s="13" customFormat="1" ht="17.5" x14ac:dyDescent="0.45">
      <c r="A197" s="68" t="s">
        <v>178</v>
      </c>
      <c r="B197" s="55">
        <f>'[1]Macro Input'!E242</f>
        <v>955.21115223227673</v>
      </c>
      <c r="C197" s="58">
        <f>'[1]Macro Input'!J242+'[1]Macro Input'!R242</f>
        <v>1012.240214328149</v>
      </c>
      <c r="D197" s="56">
        <f>'[1]Macro Input'!Y242</f>
        <v>-31.046365334708486</v>
      </c>
      <c r="E197" s="56">
        <v>0</v>
      </c>
      <c r="F197" s="56">
        <v>0</v>
      </c>
      <c r="G197" s="58">
        <f t="shared" si="23"/>
        <v>1936.4050012257173</v>
      </c>
      <c r="H197" s="23"/>
      <c r="K197" s="24"/>
      <c r="L197" s="23"/>
      <c r="M197" s="23"/>
      <c r="N197" s="18"/>
      <c r="O197" s="18"/>
      <c r="P197" s="25"/>
      <c r="Q197" s="18"/>
      <c r="R197" s="18"/>
      <c r="S197" s="26"/>
      <c r="T197" s="22"/>
      <c r="U197" s="22"/>
      <c r="V197" s="22"/>
      <c r="AA197" s="12"/>
    </row>
    <row r="198" spans="1:27" s="13" customFormat="1" ht="17.5" x14ac:dyDescent="0.45">
      <c r="A198" s="68" t="s">
        <v>179</v>
      </c>
      <c r="B198" s="55">
        <f>'[1]Macro Input'!E243</f>
        <v>4776.1450907041753</v>
      </c>
      <c r="C198" s="58">
        <f>'[1]Macro Input'!J243+'[1]Macro Input'!R243</f>
        <v>5061.2010716230698</v>
      </c>
      <c r="D198" s="56">
        <f>'[1]Macro Input'!Y243</f>
        <v>-155.23182667297772</v>
      </c>
      <c r="E198" s="56">
        <v>0</v>
      </c>
      <c r="F198" s="56">
        <v>0</v>
      </c>
      <c r="G198" s="58">
        <f t="shared" si="23"/>
        <v>9682.1143356542671</v>
      </c>
      <c r="H198" s="23"/>
      <c r="K198" s="24"/>
      <c r="L198" s="23"/>
      <c r="M198" s="23"/>
      <c r="N198" s="18"/>
      <c r="O198" s="18"/>
      <c r="P198" s="25"/>
      <c r="Q198" s="18"/>
      <c r="R198" s="18"/>
      <c r="S198" s="26"/>
      <c r="T198" s="22"/>
      <c r="U198" s="22"/>
      <c r="V198" s="22"/>
      <c r="AA198" s="12"/>
    </row>
    <row r="199" spans="1:27" s="13" customFormat="1" ht="17.5" x14ac:dyDescent="0.45">
      <c r="A199" s="68" t="s">
        <v>180</v>
      </c>
      <c r="B199" s="55">
        <f>'[1]Macro Input'!E244</f>
        <v>20882.762955320763</v>
      </c>
      <c r="C199" s="58">
        <f>'[1]Macro Input'!J244+'[1]Macro Input'!R244</f>
        <v>22699.486806235829</v>
      </c>
      <c r="D199" s="56">
        <f>'[1]Macro Input'!Y244</f>
        <v>-696.21474262850847</v>
      </c>
      <c r="E199" s="56">
        <v>0</v>
      </c>
      <c r="F199" s="56">
        <v>0</v>
      </c>
      <c r="G199" s="58">
        <f t="shared" si="23"/>
        <v>42886.035018928087</v>
      </c>
      <c r="H199" s="23"/>
      <c r="K199" s="24"/>
      <c r="L199" s="23"/>
      <c r="M199" s="23"/>
      <c r="N199" s="18"/>
      <c r="O199" s="18"/>
      <c r="P199" s="25"/>
      <c r="Q199" s="18"/>
      <c r="R199" s="18"/>
      <c r="S199" s="26"/>
      <c r="T199" s="22"/>
      <c r="U199" s="22"/>
      <c r="V199" s="22"/>
      <c r="AA199" s="12"/>
    </row>
    <row r="200" spans="1:27" s="13" customFormat="1" ht="17.5" x14ac:dyDescent="0.45">
      <c r="A200" s="68" t="s">
        <v>181</v>
      </c>
      <c r="B200" s="55">
        <f>'[1]Macro Input'!E245</f>
        <v>250.43383665544991</v>
      </c>
      <c r="C200" s="58">
        <f>'[1]Macro Input'!J245+'[1]Macro Input'!R245</f>
        <v>1037.5462196841434</v>
      </c>
      <c r="D200" s="56">
        <f>'[1]Macro Input'!Y245</f>
        <v>-31.822524468005614</v>
      </c>
      <c r="E200" s="56">
        <v>0</v>
      </c>
      <c r="F200" s="56">
        <v>0</v>
      </c>
      <c r="G200" s="58">
        <f t="shared" si="23"/>
        <v>1256.1575318715877</v>
      </c>
      <c r="H200" s="23"/>
      <c r="K200" s="24"/>
      <c r="L200" s="23"/>
      <c r="M200" s="23"/>
      <c r="N200" s="18"/>
      <c r="O200" s="18"/>
      <c r="P200" s="25"/>
      <c r="Q200" s="18"/>
      <c r="R200" s="18"/>
      <c r="S200" s="26"/>
      <c r="T200" s="22"/>
      <c r="U200" s="22"/>
      <c r="V200" s="22"/>
      <c r="AA200" s="12"/>
    </row>
    <row r="201" spans="1:27" s="13" customFormat="1" ht="17.5" x14ac:dyDescent="0.45">
      <c r="A201" s="68" t="s">
        <v>182</v>
      </c>
      <c r="B201" s="55">
        <f>'[1]Macro Input'!E246</f>
        <v>5049.471187449848</v>
      </c>
      <c r="C201" s="58">
        <f>'[1]Macro Input'!J246+'[1]Macro Input'!R246</f>
        <v>5693.8512055759547</v>
      </c>
      <c r="D201" s="56">
        <f>'[1]Macro Input'!Y246</f>
        <v>-174.63580500709998</v>
      </c>
      <c r="E201" s="56">
        <v>0</v>
      </c>
      <c r="F201" s="56">
        <v>0</v>
      </c>
      <c r="G201" s="58">
        <f t="shared" si="23"/>
        <v>10568.686588018703</v>
      </c>
      <c r="H201" s="23"/>
      <c r="K201" s="24"/>
      <c r="L201" s="23"/>
      <c r="M201" s="23"/>
      <c r="N201" s="18"/>
      <c r="O201" s="18"/>
      <c r="P201" s="25"/>
      <c r="Q201" s="18"/>
      <c r="R201" s="18"/>
      <c r="S201" s="26"/>
      <c r="T201" s="22"/>
      <c r="U201" s="22"/>
      <c r="V201" s="22"/>
      <c r="AA201" s="12"/>
    </row>
    <row r="202" spans="1:27" s="13" customFormat="1" ht="17.5" x14ac:dyDescent="0.45">
      <c r="A202" s="68" t="s">
        <v>183</v>
      </c>
      <c r="B202" s="55">
        <f>'[1]Macro Input'!E247</f>
        <v>67.691869756945962</v>
      </c>
      <c r="C202" s="58">
        <f>'[1]Macro Input'!J247+'[1]Macro Input'!R247</f>
        <v>75.918016067983231</v>
      </c>
      <c r="D202" s="56">
        <f>'[1]Macro Input'!Y247</f>
        <v>-2.3284773998913804</v>
      </c>
      <c r="E202" s="56">
        <v>0</v>
      </c>
      <c r="F202" s="56">
        <v>0</v>
      </c>
      <c r="G202" s="58">
        <f t="shared" si="23"/>
        <v>141.28140842503782</v>
      </c>
      <c r="H202" s="23"/>
      <c r="K202" s="24"/>
      <c r="L202" s="23"/>
      <c r="M202" s="23"/>
      <c r="N202" s="18"/>
      <c r="O202" s="18"/>
      <c r="P202" s="25"/>
      <c r="Q202" s="18"/>
      <c r="R202" s="18"/>
      <c r="S202" s="26"/>
      <c r="T202" s="22"/>
      <c r="U202" s="22"/>
      <c r="V202" s="22"/>
      <c r="AA202" s="12"/>
    </row>
    <row r="203" spans="1:27" s="13" customFormat="1" ht="17.5" x14ac:dyDescent="0.45">
      <c r="A203" s="68" t="s">
        <v>184</v>
      </c>
      <c r="B203" s="55">
        <f>'[1]Macro Input'!E248</f>
        <v>9642.4967949922921</v>
      </c>
      <c r="C203" s="58">
        <f>'[1]Macro Input'!J248+'[1]Macro Input'!R248</f>
        <v>10932.194314708659</v>
      </c>
      <c r="D203" s="56">
        <f>'[1]Macro Input'!Y248</f>
        <v>-335.30074561372226</v>
      </c>
      <c r="E203" s="56">
        <v>0</v>
      </c>
      <c r="F203" s="56">
        <v>0</v>
      </c>
      <c r="G203" s="58">
        <f t="shared" si="23"/>
        <v>20239.390364087227</v>
      </c>
      <c r="H203" s="23"/>
      <c r="K203" s="24"/>
      <c r="L203" s="23"/>
      <c r="M203" s="23"/>
      <c r="N203" s="18"/>
      <c r="O203" s="18"/>
      <c r="P203" s="25"/>
      <c r="Q203" s="18"/>
      <c r="R203" s="18"/>
      <c r="S203" s="26"/>
      <c r="T203" s="22"/>
      <c r="U203" s="22"/>
      <c r="V203" s="22"/>
      <c r="AA203" s="12"/>
    </row>
    <row r="204" spans="1:27" s="13" customFormat="1" ht="17.5" x14ac:dyDescent="0.45">
      <c r="A204" s="68" t="s">
        <v>185</v>
      </c>
      <c r="B204" s="55">
        <f>'[1]Macro Input'!E249</f>
        <v>-54.077899338550566</v>
      </c>
      <c r="C204" s="58">
        <f>'[1]Macro Input'!J249+'[1]Macro Input'!R249</f>
        <v>0</v>
      </c>
      <c r="D204" s="56">
        <f>'[1]Macro Input'!Y249</f>
        <v>0</v>
      </c>
      <c r="E204" s="56">
        <v>0</v>
      </c>
      <c r="F204" s="56">
        <v>0</v>
      </c>
      <c r="G204" s="58">
        <f t="shared" si="23"/>
        <v>-54.077899338550566</v>
      </c>
      <c r="H204" s="23"/>
      <c r="K204" s="24"/>
      <c r="L204" s="23"/>
      <c r="M204" s="23"/>
      <c r="N204" s="18"/>
      <c r="O204" s="18"/>
      <c r="P204" s="25"/>
      <c r="Q204" s="18"/>
      <c r="R204" s="18"/>
      <c r="S204" s="26"/>
      <c r="T204" s="22"/>
      <c r="U204" s="22"/>
      <c r="V204" s="22"/>
      <c r="AA204" s="12"/>
    </row>
    <row r="205" spans="1:27" s="13" customFormat="1" ht="17.5" x14ac:dyDescent="0.45">
      <c r="A205" s="68" t="s">
        <v>186</v>
      </c>
      <c r="B205" s="55">
        <f>'[1]Macro Input'!E250</f>
        <v>973543.03744064353</v>
      </c>
      <c r="C205" s="58">
        <f>'[1]Macro Input'!J250+'[1]Macro Input'!R250</f>
        <v>1120853.5893218741</v>
      </c>
      <c r="D205" s="56">
        <f>'[1]Macro Input'!Y250</f>
        <v>-34377.640335004966</v>
      </c>
      <c r="E205" s="56">
        <v>0</v>
      </c>
      <c r="F205" s="56">
        <v>0</v>
      </c>
      <c r="G205" s="58">
        <f t="shared" si="23"/>
        <v>2060018.9864275127</v>
      </c>
      <c r="H205" s="23"/>
      <c r="K205" s="24"/>
      <c r="L205" s="23"/>
      <c r="M205" s="23"/>
      <c r="N205" s="18"/>
      <c r="O205" s="18"/>
      <c r="P205" s="25"/>
      <c r="Q205" s="18"/>
      <c r="R205" s="18"/>
      <c r="S205" s="26"/>
      <c r="T205" s="22"/>
      <c r="U205" s="22"/>
      <c r="V205" s="22"/>
      <c r="AA205" s="12"/>
    </row>
    <row r="206" spans="1:27" s="13" customFormat="1" ht="17.5" x14ac:dyDescent="0.45">
      <c r="A206" s="68" t="s">
        <v>187</v>
      </c>
      <c r="B206" s="55">
        <f>'[1]Macro Input'!E251</f>
        <v>11658.008112023192</v>
      </c>
      <c r="C206" s="58">
        <f>'[1]Macro Input'!J251+'[1]Macro Input'!R251</f>
        <v>12324.024609412072</v>
      </c>
      <c r="D206" s="56">
        <f>'[1]Macro Input'!Y251</f>
        <v>-377.98949794901699</v>
      </c>
      <c r="E206" s="56"/>
      <c r="F206" s="56">
        <v>0</v>
      </c>
      <c r="G206" s="58">
        <f t="shared" si="23"/>
        <v>23604.043223486249</v>
      </c>
      <c r="H206" s="23"/>
      <c r="K206" s="24"/>
      <c r="L206" s="23"/>
      <c r="M206" s="23"/>
      <c r="N206" s="18"/>
      <c r="O206" s="18"/>
      <c r="P206" s="25"/>
      <c r="Q206" s="18"/>
      <c r="R206" s="18"/>
      <c r="S206" s="26"/>
      <c r="T206" s="22"/>
      <c r="U206" s="22"/>
      <c r="V206" s="22"/>
      <c r="AA206" s="12"/>
    </row>
    <row r="207" spans="1:27" s="13" customFormat="1" ht="17.5" x14ac:dyDescent="0.45">
      <c r="A207" s="68" t="s">
        <v>188</v>
      </c>
      <c r="B207" s="55">
        <f>'[1]Macro Input'!E252</f>
        <v>112711.87345365775</v>
      </c>
      <c r="C207" s="58">
        <f>'[1]Macro Input'!J252+'[1]Macro Input'!R252</f>
        <v>131996.12394794874</v>
      </c>
      <c r="D207" s="56">
        <f>'[1]Macro Input'!Y252</f>
        <v>-4048.4460396318696</v>
      </c>
      <c r="E207" s="56">
        <v>0</v>
      </c>
      <c r="F207" s="56">
        <v>0</v>
      </c>
      <c r="G207" s="58">
        <f t="shared" si="23"/>
        <v>240659.55136197462</v>
      </c>
      <c r="H207" s="23"/>
      <c r="K207" s="24"/>
      <c r="L207" s="23"/>
      <c r="M207" s="23"/>
      <c r="N207" s="18"/>
      <c r="O207" s="18"/>
      <c r="P207" s="25"/>
      <c r="Q207" s="18"/>
      <c r="R207" s="18"/>
      <c r="S207" s="26"/>
      <c r="T207" s="22"/>
      <c r="U207" s="22"/>
      <c r="V207" s="22"/>
      <c r="AA207" s="12"/>
    </row>
    <row r="208" spans="1:27" s="13" customFormat="1" ht="17.5" x14ac:dyDescent="0.45">
      <c r="A208" s="68" t="s">
        <v>189</v>
      </c>
      <c r="B208" s="55">
        <f>'[1]Macro Input'!E253</f>
        <v>3296.4695497442754</v>
      </c>
      <c r="C208" s="58">
        <f>'[1]Macro Input'!J253+'[1]Macro Input'!R253</f>
        <v>3795.9008037173021</v>
      </c>
      <c r="D208" s="56">
        <f>'[1]Macro Input'!Y253</f>
        <v>-116.4238700047333</v>
      </c>
      <c r="E208" s="56">
        <v>0</v>
      </c>
      <c r="F208" s="56">
        <v>0</v>
      </c>
      <c r="G208" s="58">
        <f t="shared" si="23"/>
        <v>6975.9464834568444</v>
      </c>
      <c r="H208" s="23"/>
      <c r="K208" s="24"/>
      <c r="L208" s="23"/>
      <c r="M208" s="23"/>
      <c r="N208" s="18"/>
      <c r="O208" s="18"/>
      <c r="P208" s="25"/>
      <c r="Q208" s="18"/>
      <c r="R208" s="18"/>
      <c r="S208" s="26"/>
      <c r="T208" s="22"/>
      <c r="U208" s="22"/>
      <c r="V208" s="22"/>
      <c r="AA208" s="12"/>
    </row>
    <row r="209" spans="1:27" s="13" customFormat="1" ht="17.5" x14ac:dyDescent="0.45">
      <c r="A209" s="68" t="s">
        <v>190</v>
      </c>
      <c r="B209" s="55">
        <f>'[1]Macro Input'!E254</f>
        <v>8393.1458899294212</v>
      </c>
      <c r="C209" s="58">
        <f>'[1]Macro Input'!J254+'[1]Macro Input'!R254</f>
        <v>10198.320159314122</v>
      </c>
      <c r="D209" s="56">
        <f>'[1]Macro Input'!Y254</f>
        <v>-312.79213074584686</v>
      </c>
      <c r="E209" s="56">
        <v>0</v>
      </c>
      <c r="F209" s="56">
        <v>0</v>
      </c>
      <c r="G209" s="58">
        <f t="shared" si="23"/>
        <v>18278.673918497698</v>
      </c>
      <c r="H209" s="23"/>
      <c r="K209" s="24"/>
      <c r="L209" s="23"/>
      <c r="M209" s="23"/>
      <c r="N209" s="18"/>
      <c r="O209" s="18"/>
      <c r="P209" s="25"/>
      <c r="Q209" s="18"/>
      <c r="R209" s="18"/>
      <c r="S209" s="26"/>
      <c r="T209" s="22"/>
      <c r="U209" s="22"/>
      <c r="V209" s="22"/>
      <c r="AA209" s="12"/>
    </row>
    <row r="210" spans="1:27" s="13" customFormat="1" ht="17.5" x14ac:dyDescent="0.45">
      <c r="A210" s="68" t="s">
        <v>191</v>
      </c>
      <c r="B210" s="55">
        <f>'[1]Macro Input'!E255</f>
        <v>33763.329567298701</v>
      </c>
      <c r="C210" s="58">
        <f>'[1]Macro Input'!J255+'[1]Macro Input'!R255</f>
        <v>37959.008037173022</v>
      </c>
      <c r="D210" s="56">
        <f>'[1]Macro Input'!Y255</f>
        <v>-1164.2387000473332</v>
      </c>
      <c r="E210" s="56">
        <v>0</v>
      </c>
      <c r="F210" s="56">
        <v>0</v>
      </c>
      <c r="G210" s="58">
        <f t="shared" si="23"/>
        <v>70558.098904424376</v>
      </c>
      <c r="H210" s="23"/>
      <c r="K210" s="24"/>
      <c r="L210" s="23"/>
      <c r="M210" s="23"/>
      <c r="N210" s="18"/>
      <c r="O210" s="18"/>
      <c r="P210" s="25"/>
      <c r="Q210" s="18"/>
      <c r="R210" s="18"/>
      <c r="S210" s="26"/>
      <c r="T210" s="22"/>
      <c r="U210" s="22"/>
      <c r="V210" s="22"/>
      <c r="AA210" s="12"/>
    </row>
    <row r="211" spans="1:27" s="13" customFormat="1" ht="17.5" x14ac:dyDescent="0.45">
      <c r="A211" s="68" t="s">
        <v>192</v>
      </c>
      <c r="B211" s="55">
        <f>'[1]Macro Input'!E256</f>
        <v>4855.718362812695</v>
      </c>
      <c r="C211" s="58">
        <f>'[1]Macro Input'!J256+'[1]Macro Input'!R256</f>
        <v>5213.0371037767109</v>
      </c>
      <c r="D211" s="56">
        <f>'[1]Macro Input'!Y256</f>
        <v>-159.88878147332517</v>
      </c>
      <c r="E211" s="56">
        <v>0</v>
      </c>
      <c r="F211" s="56">
        <v>0</v>
      </c>
      <c r="G211" s="58">
        <f t="shared" si="23"/>
        <v>9908.8666851160815</v>
      </c>
      <c r="H211" s="23"/>
      <c r="K211" s="24"/>
      <c r="L211" s="23"/>
      <c r="M211" s="23"/>
      <c r="N211" s="18"/>
      <c r="O211" s="18"/>
      <c r="P211" s="25"/>
      <c r="Q211" s="18"/>
      <c r="R211" s="18"/>
      <c r="S211" s="26"/>
      <c r="T211" s="22"/>
      <c r="U211" s="22"/>
      <c r="V211" s="22"/>
      <c r="AA211" s="12"/>
    </row>
    <row r="212" spans="1:27" s="13" customFormat="1" ht="17.5" x14ac:dyDescent="0.45">
      <c r="A212" s="68" t="s">
        <v>193</v>
      </c>
      <c r="B212" s="55">
        <f>'[1]Macro Input'!E257</f>
        <v>2404.8609032954178</v>
      </c>
      <c r="C212" s="58">
        <f>'[1]Macro Input'!J257+'[1]Macro Input'!R257</f>
        <v>2555.9065411675292</v>
      </c>
      <c r="D212" s="56">
        <f>'[1]Macro Input'!Y257</f>
        <v>-78.392072469786001</v>
      </c>
      <c r="E212" s="56">
        <v>0</v>
      </c>
      <c r="F212" s="56">
        <v>0</v>
      </c>
      <c r="G212" s="58">
        <f t="shared" si="23"/>
        <v>4882.3753719931601</v>
      </c>
      <c r="H212" s="23"/>
      <c r="K212" s="24"/>
      <c r="L212" s="23"/>
      <c r="M212" s="23"/>
      <c r="N212" s="18"/>
      <c r="O212" s="18"/>
      <c r="P212" s="25"/>
      <c r="Q212" s="18"/>
      <c r="R212" s="18"/>
      <c r="S212" s="26"/>
      <c r="T212" s="22"/>
      <c r="U212" s="22"/>
      <c r="V212" s="22"/>
      <c r="AA212" s="12"/>
    </row>
    <row r="213" spans="1:27" s="13" customFormat="1" ht="17.5" x14ac:dyDescent="0.45">
      <c r="A213" s="68" t="s">
        <v>194</v>
      </c>
      <c r="B213" s="55">
        <f>'[1]Macro Input'!E258</f>
        <v>9775.0849565167809</v>
      </c>
      <c r="C213" s="58">
        <f>'[1]Macro Input'!J258+'[1]Macro Input'!R258</f>
        <v>10780.358282555018</v>
      </c>
      <c r="D213" s="56">
        <f>'[1]Macro Input'!Y258</f>
        <v>-330.64379081337484</v>
      </c>
      <c r="E213" s="56">
        <v>0</v>
      </c>
      <c r="F213" s="56">
        <v>0</v>
      </c>
      <c r="G213" s="58">
        <f t="shared" si="23"/>
        <v>20224.799448258425</v>
      </c>
      <c r="H213" s="23"/>
      <c r="K213" s="24"/>
      <c r="L213" s="23"/>
      <c r="M213" s="23"/>
      <c r="N213" s="18"/>
      <c r="O213" s="18"/>
      <c r="P213" s="25"/>
      <c r="Q213" s="18"/>
      <c r="R213" s="18"/>
      <c r="S213" s="26"/>
      <c r="T213" s="22"/>
      <c r="U213" s="22"/>
      <c r="V213" s="22"/>
      <c r="AA213" s="12"/>
    </row>
    <row r="214" spans="1:27" s="13" customFormat="1" ht="17.5" x14ac:dyDescent="0.45">
      <c r="A214" s="68" t="s">
        <v>195</v>
      </c>
      <c r="B214" s="55">
        <f>'[1]Macro Input'!E259</f>
        <v>3602.8300200737872</v>
      </c>
      <c r="C214" s="58">
        <f>'[1]Macro Input'!J259+'[1]Macro Input'!R259</f>
        <v>4023.6548519389262</v>
      </c>
      <c r="D214" s="56">
        <f>'[1]Macro Input'!Y259</f>
        <v>-123.40930220497212</v>
      </c>
      <c r="E214" s="56"/>
      <c r="F214" s="56">
        <v>0</v>
      </c>
      <c r="G214" s="58">
        <f t="shared" si="23"/>
        <v>7503.0755698077419</v>
      </c>
      <c r="H214" s="23"/>
      <c r="K214" s="24"/>
      <c r="L214" s="23"/>
      <c r="M214" s="23"/>
      <c r="N214" s="18"/>
      <c r="O214" s="18"/>
      <c r="P214" s="25"/>
      <c r="Q214" s="18"/>
      <c r="R214" s="18"/>
      <c r="S214" s="26"/>
      <c r="T214" s="22"/>
      <c r="U214" s="22"/>
      <c r="V214" s="22"/>
      <c r="AA214" s="12"/>
    </row>
    <row r="215" spans="1:27" s="13" customFormat="1" ht="17.5" x14ac:dyDescent="0.45">
      <c r="A215" s="68" t="s">
        <v>196</v>
      </c>
      <c r="B215" s="55">
        <f>'[1]Macro Input'!E260</f>
        <v>-128.21667409435278</v>
      </c>
      <c r="C215" s="58">
        <f>'[1]Macro Input'!J260+'[1]Macro Input'!R260</f>
        <v>0</v>
      </c>
      <c r="D215" s="56">
        <f>'[1]Macro Input'!Y260</f>
        <v>0</v>
      </c>
      <c r="E215" s="56">
        <v>0</v>
      </c>
      <c r="F215" s="56">
        <v>0</v>
      </c>
      <c r="G215" s="58">
        <f t="shared" si="23"/>
        <v>-128.21667409435278</v>
      </c>
      <c r="H215" s="23"/>
      <c r="K215" s="24"/>
      <c r="L215" s="23"/>
      <c r="M215" s="23"/>
      <c r="N215" s="18"/>
      <c r="O215" s="18"/>
      <c r="P215" s="25"/>
      <c r="Q215" s="18"/>
      <c r="R215" s="18"/>
      <c r="S215" s="26"/>
      <c r="T215" s="22"/>
      <c r="U215" s="22"/>
      <c r="V215" s="22"/>
      <c r="AA215" s="12"/>
    </row>
    <row r="216" spans="1:27" s="13" customFormat="1" ht="17.5" x14ac:dyDescent="0.45">
      <c r="A216" s="69" t="s">
        <v>197</v>
      </c>
      <c r="B216" s="55">
        <f>'[1]Macro Input'!E261</f>
        <v>5553.6320905271596</v>
      </c>
      <c r="C216" s="58">
        <f>'[1]Macro Input'!J261+'[1]Macro Input'!R261</f>
        <v>6073.4412859512186</v>
      </c>
      <c r="D216" s="56">
        <f>'[1]Macro Input'!Y261</f>
        <v>-186.27819200768621</v>
      </c>
      <c r="E216" s="56">
        <v>0</v>
      </c>
      <c r="F216" s="56">
        <v>0</v>
      </c>
      <c r="G216" s="58">
        <f t="shared" si="23"/>
        <v>11440.795184470691</v>
      </c>
      <c r="H216" s="23"/>
      <c r="K216" s="24"/>
      <c r="L216" s="23"/>
      <c r="M216" s="23"/>
      <c r="N216" s="18"/>
      <c r="O216" s="18"/>
      <c r="P216" s="25"/>
      <c r="Q216" s="18"/>
      <c r="R216" s="18"/>
      <c r="S216" s="26"/>
      <c r="T216" s="22"/>
      <c r="U216" s="22"/>
      <c r="V216" s="22"/>
      <c r="AA216" s="12"/>
    </row>
    <row r="217" spans="1:27" s="13" customFormat="1" ht="17.5" x14ac:dyDescent="0.45">
      <c r="A217" s="68" t="s">
        <v>198</v>
      </c>
      <c r="B217" s="55">
        <f>'[1]Macro Input'!E262</f>
        <v>-15.29083214476667</v>
      </c>
      <c r="C217" s="58">
        <f>'[1]Macro Input'!J262+'[1]Macro Input'!R262</f>
        <v>0</v>
      </c>
      <c r="D217" s="56">
        <f>'[1]Macro Input'!Y262</f>
        <v>0</v>
      </c>
      <c r="E217" s="56">
        <v>0</v>
      </c>
      <c r="F217" s="56">
        <v>0</v>
      </c>
      <c r="G217" s="58">
        <f t="shared" si="23"/>
        <v>-15.29083214476667</v>
      </c>
      <c r="H217" s="23"/>
      <c r="K217" s="24"/>
      <c r="L217" s="23"/>
      <c r="M217" s="23"/>
      <c r="N217" s="18"/>
      <c r="O217" s="18"/>
      <c r="P217" s="25"/>
      <c r="Q217" s="18"/>
      <c r="R217" s="18"/>
      <c r="S217" s="26"/>
      <c r="T217" s="22"/>
      <c r="U217" s="22"/>
      <c r="V217" s="22"/>
      <c r="AA217" s="12"/>
    </row>
    <row r="218" spans="1:27" s="13" customFormat="1" ht="17.5" x14ac:dyDescent="0.45">
      <c r="A218" s="68" t="s">
        <v>199</v>
      </c>
      <c r="B218" s="55">
        <f>'[1]Macro Input'!E263</f>
        <v>-3.8357647239813208</v>
      </c>
      <c r="C218" s="58">
        <f>'[1]Macro Input'!J263+'[1]Macro Input'!R263</f>
        <v>0</v>
      </c>
      <c r="D218" s="56">
        <f>'[1]Macro Input'!Y263</f>
        <v>0</v>
      </c>
      <c r="E218" s="56">
        <v>0</v>
      </c>
      <c r="F218" s="56">
        <v>0</v>
      </c>
      <c r="G218" s="58">
        <f t="shared" si="23"/>
        <v>-3.8357647239813208</v>
      </c>
      <c r="H218" s="23"/>
      <c r="K218" s="24"/>
      <c r="L218" s="23"/>
      <c r="M218" s="23"/>
      <c r="N218" s="18"/>
      <c r="O218" s="18"/>
      <c r="P218" s="25"/>
      <c r="Q218" s="18"/>
      <c r="R218" s="18"/>
      <c r="S218" s="26"/>
      <c r="T218" s="22"/>
      <c r="U218" s="22"/>
      <c r="V218" s="22"/>
      <c r="AA218" s="12"/>
    </row>
    <row r="219" spans="1:27" s="13" customFormat="1" ht="17.5" x14ac:dyDescent="0.45">
      <c r="A219" s="68" t="s">
        <v>200</v>
      </c>
      <c r="B219" s="55">
        <f>'[1]Macro Input'!E264</f>
        <v>40.415899622321774</v>
      </c>
      <c r="C219" s="58">
        <f>'[1]Macro Input'!J264+'[1]Macro Input'!R264</f>
        <v>50.612010711988816</v>
      </c>
      <c r="D219" s="56">
        <f>'[1]Macro Input'!Y264</f>
        <v>-1.5523182665942534</v>
      </c>
      <c r="E219" s="56">
        <v>0</v>
      </c>
      <c r="F219" s="56">
        <v>0</v>
      </c>
      <c r="G219" s="58">
        <f t="shared" si="23"/>
        <v>89.475592067716335</v>
      </c>
      <c r="H219" s="23"/>
      <c r="K219" s="24"/>
      <c r="L219" s="23"/>
      <c r="M219" s="23"/>
      <c r="N219" s="18"/>
      <c r="O219" s="18"/>
      <c r="P219" s="25"/>
      <c r="Q219" s="18"/>
      <c r="R219" s="18"/>
      <c r="S219" s="26"/>
      <c r="T219" s="22"/>
      <c r="U219" s="22"/>
      <c r="V219" s="22"/>
      <c r="AA219" s="12"/>
    </row>
    <row r="220" spans="1:27" s="13" customFormat="1" ht="17.5" x14ac:dyDescent="0.45">
      <c r="A220" s="57" t="s">
        <v>201</v>
      </c>
      <c r="B220" s="60">
        <f>SUM(B120:B219)</f>
        <v>3928126.7736782175</v>
      </c>
      <c r="C220" s="60">
        <f>SUM(C120:C219)</f>
        <v>4591724.0602202192</v>
      </c>
      <c r="D220" s="60">
        <f>SUM(D120:D219)</f>
        <v>-140832.52243082126</v>
      </c>
      <c r="E220" s="60">
        <f t="shared" ref="E220:F220" si="24">SUM(E120:E219)</f>
        <v>0</v>
      </c>
      <c r="F220" s="60">
        <f t="shared" si="24"/>
        <v>0</v>
      </c>
      <c r="G220" s="60">
        <f>SUM(G120:G219)</f>
        <v>8379018.3114676178</v>
      </c>
      <c r="K220" s="27"/>
      <c r="L220" s="23"/>
      <c r="M220" s="23"/>
      <c r="N220" s="18"/>
      <c r="O220" s="18"/>
      <c r="P220" s="25"/>
      <c r="Q220" s="18"/>
      <c r="R220" s="18"/>
      <c r="S220" s="26"/>
      <c r="T220" s="22"/>
      <c r="U220" s="22"/>
      <c r="V220" s="22"/>
      <c r="AA220" s="12"/>
    </row>
    <row r="221" spans="1:27" s="13" customFormat="1" ht="17.5" x14ac:dyDescent="0.45">
      <c r="A221" s="91" t="s">
        <v>202</v>
      </c>
      <c r="B221" s="55"/>
      <c r="C221" s="55"/>
      <c r="D221" s="66"/>
      <c r="E221" s="66"/>
      <c r="F221" s="55"/>
      <c r="G221" s="55"/>
      <c r="K221" s="24"/>
      <c r="L221" s="23"/>
      <c r="M221" s="23"/>
      <c r="N221" s="18"/>
      <c r="O221" s="18"/>
      <c r="P221" s="25"/>
      <c r="Q221" s="18"/>
      <c r="R221" s="18"/>
      <c r="S221" s="26"/>
      <c r="T221" s="22"/>
      <c r="U221" s="22"/>
      <c r="V221" s="22"/>
      <c r="AA221" s="92"/>
    </row>
    <row r="222" spans="1:27" s="13" customFormat="1" ht="17.5" x14ac:dyDescent="0.45">
      <c r="A222" s="57" t="s">
        <v>203</v>
      </c>
      <c r="B222" s="55">
        <f>'[1]Macro Input'!E269</f>
        <v>209526.23180132228</v>
      </c>
      <c r="C222" s="58">
        <f>'[1]Macro Input'!J308+'[1]Macro Input'!R269</f>
        <v>207925.87984296007</v>
      </c>
      <c r="D222" s="56">
        <f>'[1]Macro Input'!Y308</f>
        <v>59900.446786300963</v>
      </c>
      <c r="E222" s="56">
        <v>0</v>
      </c>
      <c r="F222" s="56">
        <f>'[1]Macro Input'!M35+'[1]Macro Input'!T269</f>
        <v>59416.632539533995</v>
      </c>
      <c r="G222" s="58">
        <f>SUM(B222:F222)</f>
        <v>536769.19097011734</v>
      </c>
      <c r="H222" s="23"/>
      <c r="K222" s="24"/>
      <c r="L222" s="23"/>
      <c r="M222" s="23"/>
      <c r="N222" s="18"/>
      <c r="O222" s="18"/>
      <c r="P222" s="25"/>
      <c r="Q222" s="18"/>
      <c r="R222" s="18"/>
      <c r="S222" s="26"/>
      <c r="T222" s="22"/>
      <c r="U222" s="22"/>
      <c r="V222" s="22"/>
      <c r="AA222" s="12"/>
    </row>
    <row r="223" spans="1:27" s="13" customFormat="1" ht="17.5" x14ac:dyDescent="0.45">
      <c r="A223" s="57" t="s">
        <v>204</v>
      </c>
      <c r="B223" s="55">
        <f>'[1]Macro Input'!E270</f>
        <v>139983.54500723071</v>
      </c>
      <c r="C223" s="58">
        <f>'[1]Macro Input'!J309+'[1]Macro Input'!R270</f>
        <v>146760.77668838852</v>
      </c>
      <c r="D223" s="56">
        <f>'[1]Macro Input'!Y309</f>
        <v>106650.90309321866</v>
      </c>
      <c r="E223" s="56">
        <v>0</v>
      </c>
      <c r="F223" s="56">
        <f>'[1]Macro Input'!M40+'[1]Macro Input'!T270</f>
        <v>43512.378079918301</v>
      </c>
      <c r="G223" s="58">
        <f>SUM(B223:F223)</f>
        <v>436907.60286875628</v>
      </c>
      <c r="H223" s="23"/>
      <c r="K223" s="24"/>
      <c r="L223" s="23"/>
      <c r="M223" s="23"/>
      <c r="N223" s="18"/>
      <c r="O223" s="18"/>
      <c r="P223" s="25"/>
      <c r="Q223" s="18"/>
      <c r="R223" s="18"/>
      <c r="S223" s="26"/>
      <c r="T223" s="22"/>
      <c r="U223" s="22"/>
      <c r="V223" s="22"/>
      <c r="AA223" s="12"/>
    </row>
    <row r="224" spans="1:27" s="13" customFormat="1" ht="17.5" x14ac:dyDescent="0.45">
      <c r="A224" s="57" t="s">
        <v>205</v>
      </c>
      <c r="B224" s="60">
        <f t="shared" ref="B224:F224" si="25">SUM(B222:B223)</f>
        <v>349509.77680855303</v>
      </c>
      <c r="C224" s="60">
        <f>SUM(C222:C223)</f>
        <v>354686.65653134859</v>
      </c>
      <c r="D224" s="61">
        <f t="shared" si="25"/>
        <v>166551.34987951961</v>
      </c>
      <c r="E224" s="60">
        <f t="shared" si="25"/>
        <v>0</v>
      </c>
      <c r="F224" s="60">
        <f t="shared" si="25"/>
        <v>102929.0106194523</v>
      </c>
      <c r="G224" s="60">
        <f>SUM(G222:G223)</f>
        <v>973676.79383887362</v>
      </c>
      <c r="K224" s="27"/>
      <c r="N224" s="19"/>
      <c r="O224" s="19"/>
      <c r="P224" s="28"/>
      <c r="Q224" s="19"/>
      <c r="R224" s="19"/>
      <c r="S224" s="21"/>
      <c r="T224" s="22"/>
      <c r="U224" s="22"/>
      <c r="V224" s="22"/>
      <c r="AA224" s="12"/>
    </row>
    <row r="225" spans="1:27" s="13" customFormat="1" ht="17.5" x14ac:dyDescent="0.45">
      <c r="A225" s="91" t="s">
        <v>206</v>
      </c>
      <c r="B225" s="55"/>
      <c r="C225" s="58"/>
      <c r="D225" s="56"/>
      <c r="E225" s="56"/>
      <c r="F225" s="55"/>
      <c r="G225" s="58"/>
      <c r="I225" s="16"/>
      <c r="K225" s="24"/>
      <c r="N225" s="19"/>
      <c r="O225" s="19"/>
      <c r="P225" s="28"/>
      <c r="Q225" s="19"/>
      <c r="R225" s="19"/>
      <c r="S225" s="21"/>
      <c r="T225" s="22"/>
      <c r="U225" s="22"/>
      <c r="V225" s="22"/>
      <c r="AA225" s="92"/>
    </row>
    <row r="226" spans="1:27" s="13" customFormat="1" ht="17.5" x14ac:dyDescent="0.45">
      <c r="A226" s="57" t="s">
        <v>207</v>
      </c>
      <c r="B226" s="55">
        <f>'[1]Macro Input'!E275</f>
        <v>1899070.5275230987</v>
      </c>
      <c r="C226" s="58">
        <f>'[1]Macro Input'!J275+'[1]Macro Input'!R275</f>
        <v>3347200.0227132435</v>
      </c>
      <c r="D226" s="56">
        <f>'[1]Macro Input'!Y275</f>
        <v>-48054.148223514305</v>
      </c>
      <c r="E226" s="56">
        <v>0</v>
      </c>
      <c r="F226" s="56">
        <f>'[1]Macro Input'!T275</f>
        <v>89501.366399999999</v>
      </c>
      <c r="G226" s="58">
        <f t="shared" ref="G226:G227" si="26">SUM(B226:F226)</f>
        <v>5287717.7684128275</v>
      </c>
      <c r="H226" s="23"/>
      <c r="K226" s="24"/>
      <c r="L226" s="23"/>
      <c r="M226" s="23"/>
      <c r="N226" s="18"/>
      <c r="O226" s="18"/>
      <c r="P226" s="25"/>
      <c r="Q226" s="18"/>
      <c r="R226" s="18"/>
      <c r="S226" s="26"/>
      <c r="T226" s="22"/>
      <c r="U226" s="22"/>
      <c r="V226" s="22"/>
      <c r="AA226" s="12"/>
    </row>
    <row r="227" spans="1:27" s="13" customFormat="1" ht="17.5" x14ac:dyDescent="0.45">
      <c r="A227" s="57" t="s">
        <v>208</v>
      </c>
      <c r="B227" s="55">
        <f>'[1]Macro Input'!E276</f>
        <v>7334.4716968362882</v>
      </c>
      <c r="C227" s="58">
        <f>'[1]Macro Input'!J276+'[1]Macro Input'!R276</f>
        <v>8249.7577467434821</v>
      </c>
      <c r="D227" s="56">
        <f>'[1]Macro Input'!Y276</f>
        <v>501.16418923612491</v>
      </c>
      <c r="E227" s="56">
        <v>0</v>
      </c>
      <c r="F227" s="56">
        <v>0</v>
      </c>
      <c r="G227" s="58">
        <f t="shared" si="26"/>
        <v>16085.393632815896</v>
      </c>
      <c r="H227" s="23"/>
      <c r="K227" s="24"/>
      <c r="L227" s="23"/>
      <c r="M227" s="23"/>
      <c r="N227" s="18"/>
      <c r="O227" s="18"/>
      <c r="P227" s="25"/>
      <c r="Q227" s="18"/>
      <c r="R227" s="18"/>
      <c r="S227" s="26"/>
      <c r="T227" s="22"/>
      <c r="U227" s="22"/>
      <c r="V227" s="22"/>
      <c r="AA227" s="12"/>
    </row>
    <row r="228" spans="1:27" s="13" customFormat="1" ht="17.5" x14ac:dyDescent="0.45">
      <c r="A228" s="57" t="s">
        <v>209</v>
      </c>
      <c r="B228" s="62">
        <f t="shared" ref="B228:F228" si="27">SUM(B226:B227)</f>
        <v>1906404.9992199349</v>
      </c>
      <c r="C228" s="62">
        <f>SUM(C226:C227)</f>
        <v>3355449.780459987</v>
      </c>
      <c r="D228" s="61">
        <f t="shared" si="27"/>
        <v>-47552.984034278183</v>
      </c>
      <c r="E228" s="60">
        <f t="shared" si="27"/>
        <v>0</v>
      </c>
      <c r="F228" s="60">
        <f t="shared" si="27"/>
        <v>89501.366399999999</v>
      </c>
      <c r="G228" s="60">
        <f>SUM(G226:G227)</f>
        <v>5303803.1620456437</v>
      </c>
      <c r="H228" s="23"/>
      <c r="K228" s="27"/>
      <c r="L228" s="23"/>
      <c r="M228" s="23"/>
      <c r="N228" s="18"/>
      <c r="O228" s="18"/>
      <c r="P228" s="25"/>
      <c r="Q228" s="18"/>
      <c r="R228" s="18"/>
      <c r="S228" s="26"/>
      <c r="T228" s="22"/>
      <c r="U228" s="22"/>
      <c r="V228" s="22"/>
      <c r="AA228" s="12"/>
    </row>
    <row r="229" spans="1:27" s="13" customFormat="1" ht="17.5" x14ac:dyDescent="0.45">
      <c r="A229" s="91" t="s">
        <v>210</v>
      </c>
      <c r="B229" s="55"/>
      <c r="C229" s="58"/>
      <c r="D229" s="56"/>
      <c r="E229" s="56"/>
      <c r="F229" s="55"/>
      <c r="G229" s="58"/>
      <c r="I229" s="16"/>
      <c r="K229" s="24"/>
      <c r="N229" s="19"/>
      <c r="O229" s="19"/>
      <c r="P229" s="25"/>
      <c r="Q229" s="19"/>
      <c r="R229" s="19"/>
      <c r="S229" s="21"/>
      <c r="T229" s="22"/>
      <c r="U229" s="22"/>
      <c r="V229" s="22"/>
      <c r="AA229" s="92"/>
    </row>
    <row r="230" spans="1:27" s="13" customFormat="1" ht="17.5" x14ac:dyDescent="0.45">
      <c r="A230" s="57" t="s">
        <v>211</v>
      </c>
      <c r="B230" s="55">
        <f>'[1]Macro Input'!E281</f>
        <v>8636.1916511882264</v>
      </c>
      <c r="C230" s="58">
        <f>'[1]Macro Input'!J281+'[1]Macro Input'!R281</f>
        <v>19080.728040028163</v>
      </c>
      <c r="D230" s="56">
        <f>'[1]Macro Input'!Y281</f>
        <v>-585.22398655741972</v>
      </c>
      <c r="E230" s="56">
        <v>0</v>
      </c>
      <c r="F230" s="56">
        <f>'[1]Macro Input'!T281</f>
        <v>0</v>
      </c>
      <c r="G230" s="58">
        <f t="shared" ref="G230:G232" si="28">SUM(B230:F230)</f>
        <v>27131.69570465897</v>
      </c>
      <c r="H230" s="23"/>
      <c r="K230" s="24"/>
      <c r="L230" s="23"/>
      <c r="M230" s="23"/>
      <c r="N230" s="18"/>
      <c r="O230" s="18"/>
      <c r="P230" s="25"/>
      <c r="Q230" s="18"/>
      <c r="R230" s="18"/>
      <c r="S230" s="26"/>
      <c r="T230" s="22"/>
      <c r="U230" s="22"/>
      <c r="V230" s="22"/>
      <c r="AA230" s="12"/>
    </row>
    <row r="231" spans="1:27" s="13" customFormat="1" ht="17.5" x14ac:dyDescent="0.45">
      <c r="A231" s="57" t="s">
        <v>212</v>
      </c>
      <c r="B231" s="55">
        <f>'[1]Macro Input'!E282</f>
        <v>182689.01237282236</v>
      </c>
      <c r="C231" s="58">
        <f>'[1]Macro Input'!J282+'[1]Macro Input'!R282</f>
        <v>185821.99734467352</v>
      </c>
      <c r="D231" s="56">
        <f>'[1]Macro Input'!Y282</f>
        <v>-5119.1646162994166</v>
      </c>
      <c r="E231" s="56">
        <v>0</v>
      </c>
      <c r="F231" s="56">
        <f>'[1]Macro Input'!T282</f>
        <v>18.309699999999999</v>
      </c>
      <c r="G231" s="58">
        <f t="shared" si="28"/>
        <v>363410.15480119642</v>
      </c>
      <c r="H231" s="23"/>
      <c r="K231" s="24"/>
      <c r="L231" s="23"/>
      <c r="M231" s="18"/>
      <c r="N231" s="18"/>
      <c r="O231" s="18"/>
      <c r="P231" s="25"/>
      <c r="Q231" s="18"/>
      <c r="R231" s="18"/>
      <c r="S231" s="26"/>
      <c r="T231" s="22"/>
      <c r="U231" s="22"/>
      <c r="V231" s="22"/>
      <c r="AA231" s="12"/>
    </row>
    <row r="232" spans="1:27" s="13" customFormat="1" ht="17.5" x14ac:dyDescent="0.45">
      <c r="A232" s="57" t="s">
        <v>213</v>
      </c>
      <c r="B232" s="55">
        <f>'[1]Macro Input'!E283</f>
        <v>214967.97292837274</v>
      </c>
      <c r="C232" s="58">
        <f>'[1]Macro Input'!J283+'[1]Macro Input'!R283</f>
        <v>328876.84563412861</v>
      </c>
      <c r="D232" s="56">
        <f>'[1]Macro Input'!Y283</f>
        <v>178643.92219539944</v>
      </c>
      <c r="E232" s="56">
        <v>0</v>
      </c>
      <c r="F232" s="56">
        <f>'[1]Macro Input'!T283</f>
        <v>26149.219400000002</v>
      </c>
      <c r="G232" s="58">
        <f t="shared" si="28"/>
        <v>748637.96015790082</v>
      </c>
      <c r="H232" s="23"/>
      <c r="K232" s="24"/>
      <c r="L232" s="23"/>
      <c r="M232" s="23"/>
      <c r="N232" s="18"/>
      <c r="O232" s="18"/>
      <c r="P232" s="25"/>
      <c r="Q232" s="18"/>
      <c r="R232" s="18"/>
      <c r="S232" s="26"/>
      <c r="T232" s="22"/>
      <c r="U232" s="22"/>
      <c r="V232" s="22"/>
      <c r="AA232" s="12"/>
    </row>
    <row r="233" spans="1:27" s="13" customFormat="1" ht="17.5" x14ac:dyDescent="0.45">
      <c r="A233" s="57" t="s">
        <v>214</v>
      </c>
      <c r="B233" s="60">
        <f t="shared" ref="B233:F233" si="29">SUM(B230:B232)</f>
        <v>406293.17695238331</v>
      </c>
      <c r="C233" s="60">
        <f>SUM(C230:C232)</f>
        <v>533779.57101883029</v>
      </c>
      <c r="D233" s="61">
        <f t="shared" si="29"/>
        <v>172939.5335925426</v>
      </c>
      <c r="E233" s="60">
        <f t="shared" si="29"/>
        <v>0</v>
      </c>
      <c r="F233" s="60">
        <f t="shared" si="29"/>
        <v>26167.529100000003</v>
      </c>
      <c r="G233" s="60">
        <f>SUM(G230:G232)</f>
        <v>1139179.8106637562</v>
      </c>
      <c r="K233" s="27"/>
      <c r="N233" s="19"/>
      <c r="O233" s="19"/>
      <c r="P233" s="28"/>
      <c r="Q233" s="19"/>
      <c r="R233" s="19"/>
      <c r="S233" s="21"/>
      <c r="T233" s="22"/>
      <c r="U233" s="22"/>
      <c r="V233" s="22"/>
      <c r="AA233" s="12"/>
    </row>
    <row r="234" spans="1:27" s="13" customFormat="1" ht="17.5" x14ac:dyDescent="0.45">
      <c r="A234" s="91" t="s">
        <v>215</v>
      </c>
      <c r="B234" s="55"/>
      <c r="C234" s="58"/>
      <c r="D234" s="56"/>
      <c r="E234" s="56"/>
      <c r="F234" s="55"/>
      <c r="G234" s="58"/>
      <c r="K234" s="24"/>
      <c r="N234" s="19"/>
      <c r="O234" s="19"/>
      <c r="P234" s="28"/>
      <c r="Q234" s="19"/>
      <c r="R234" s="19"/>
      <c r="S234" s="21"/>
      <c r="T234" s="22"/>
      <c r="U234" s="22"/>
      <c r="V234" s="22"/>
      <c r="AA234" s="92"/>
    </row>
    <row r="235" spans="1:27" s="13" customFormat="1" ht="17.5" x14ac:dyDescent="0.45">
      <c r="A235" s="57" t="s">
        <v>216</v>
      </c>
      <c r="B235" s="55">
        <f>'[1]Macro Input'!E288</f>
        <v>17791.376536979344</v>
      </c>
      <c r="C235" s="58">
        <f>'[1]Macro Input'!J288+'[1]Macro Input'!R288</f>
        <v>21990.918656214966</v>
      </c>
      <c r="D235" s="56">
        <f>'[1]Macro Input'!Y288</f>
        <v>-674.48228689449491</v>
      </c>
      <c r="E235" s="56">
        <v>0</v>
      </c>
      <c r="F235" s="56">
        <f>'[1]Macro Input'!T288</f>
        <v>0</v>
      </c>
      <c r="G235" s="58">
        <f t="shared" ref="G235:G248" si="30">SUM(B235:F235)</f>
        <v>39107.812906299812</v>
      </c>
      <c r="H235" s="23"/>
      <c r="I235" s="16"/>
      <c r="K235" s="24"/>
      <c r="L235" s="23"/>
      <c r="N235" s="18"/>
      <c r="O235" s="19"/>
      <c r="P235" s="25"/>
      <c r="Q235" s="19"/>
      <c r="R235" s="19"/>
      <c r="S235" s="21"/>
      <c r="T235" s="22"/>
      <c r="U235" s="22"/>
      <c r="V235" s="22"/>
      <c r="AA235" s="12"/>
    </row>
    <row r="236" spans="1:27" s="13" customFormat="1" ht="17.5" x14ac:dyDescent="0.45">
      <c r="A236" s="57" t="s">
        <v>217</v>
      </c>
      <c r="B236" s="55">
        <f>'[1]Macro Input'!E289</f>
        <v>420566.71532334143</v>
      </c>
      <c r="C236" s="58">
        <f>'[1]Macro Input'!J289+'[1]Macro Input'!R289</f>
        <v>498857.28362462402</v>
      </c>
      <c r="D236" s="56">
        <f>'[1]Macro Input'!Y289</f>
        <v>48467.23870624257</v>
      </c>
      <c r="E236" s="56">
        <v>0</v>
      </c>
      <c r="F236" s="56">
        <f>'[1]Macro Input'!T289</f>
        <v>10118.90144</v>
      </c>
      <c r="G236" s="58">
        <f t="shared" si="30"/>
        <v>978010.13909420802</v>
      </c>
      <c r="H236" s="23"/>
      <c r="K236" s="24"/>
      <c r="L236" s="23"/>
      <c r="M236" s="23"/>
      <c r="N236" s="18"/>
      <c r="O236" s="18"/>
      <c r="P236" s="25"/>
      <c r="Q236" s="18"/>
      <c r="R236" s="18"/>
      <c r="S236" s="26"/>
      <c r="T236" s="22"/>
      <c r="U236" s="22"/>
      <c r="V236" s="22"/>
      <c r="AA236" s="12"/>
    </row>
    <row r="237" spans="1:27" s="13" customFormat="1" ht="17.5" x14ac:dyDescent="0.45">
      <c r="A237" s="57" t="s">
        <v>218</v>
      </c>
      <c r="B237" s="55">
        <f>'[1]Macro Input'!E290</f>
        <v>1668.3193995280735</v>
      </c>
      <c r="C237" s="58">
        <f>'[1]Macro Input'!J290+'[1]Macro Input'!R290</f>
        <v>3593.4527608516728</v>
      </c>
      <c r="D237" s="56">
        <f>'[1]Macro Input'!Y290</f>
        <v>-110.21459693779161</v>
      </c>
      <c r="E237" s="56">
        <v>0</v>
      </c>
      <c r="F237" s="56">
        <f>'[1]Macro Input'!T290</f>
        <v>0</v>
      </c>
      <c r="G237" s="58">
        <f t="shared" si="30"/>
        <v>5151.5575634419547</v>
      </c>
      <c r="H237" s="23"/>
      <c r="K237" s="24"/>
      <c r="L237" s="23"/>
      <c r="M237" s="23"/>
      <c r="N237" s="18"/>
      <c r="O237" s="18"/>
      <c r="P237" s="25"/>
      <c r="Q237" s="18"/>
      <c r="R237" s="18"/>
      <c r="S237" s="26"/>
      <c r="T237" s="22"/>
      <c r="U237" s="22"/>
      <c r="V237" s="22"/>
      <c r="AA237" s="12"/>
    </row>
    <row r="238" spans="1:27" s="13" customFormat="1" ht="17.5" x14ac:dyDescent="0.45">
      <c r="A238" s="57" t="s">
        <v>219</v>
      </c>
      <c r="B238" s="55">
        <f>'[1]Macro Input'!E291</f>
        <v>71785.349782904217</v>
      </c>
      <c r="C238" s="58">
        <f>'[1]Macro Input'!J291+'[1]Macro Input'!R291</f>
        <v>78701.676663752878</v>
      </c>
      <c r="D238" s="56">
        <f>'[1]Macro Input'!Y291</f>
        <v>-2413.8549047652555</v>
      </c>
      <c r="E238" s="56">
        <v>0</v>
      </c>
      <c r="F238" s="56">
        <f>'[1]Macro Input'!T291</f>
        <v>0</v>
      </c>
      <c r="G238" s="58">
        <f t="shared" si="30"/>
        <v>148073.17154189182</v>
      </c>
      <c r="H238" s="23"/>
      <c r="K238" s="24"/>
      <c r="L238" s="23"/>
      <c r="M238" s="23"/>
      <c r="N238" s="18"/>
      <c r="O238" s="18"/>
      <c r="P238" s="25"/>
      <c r="Q238" s="18"/>
      <c r="R238" s="18"/>
      <c r="S238" s="26"/>
      <c r="T238" s="22"/>
      <c r="U238" s="22"/>
      <c r="V238" s="22"/>
      <c r="AA238" s="12"/>
    </row>
    <row r="239" spans="1:27" s="13" customFormat="1" ht="17.5" x14ac:dyDescent="0.45">
      <c r="A239" s="57" t="s">
        <v>220</v>
      </c>
      <c r="B239" s="55">
        <f>'[1]Macro Input'!E292</f>
        <v>22462.183599990698</v>
      </c>
      <c r="C239" s="58">
        <f>'[1]Macro Input'!J292+'[1]Macro Input'!R292</f>
        <v>42994.903103440098</v>
      </c>
      <c r="D239" s="56">
        <f>'[1]Macro Input'!Y292</f>
        <v>5756.4436324129892</v>
      </c>
      <c r="E239" s="56">
        <v>0</v>
      </c>
      <c r="F239" s="56">
        <f>'[1]Macro Input'!T292</f>
        <v>227.51070000000001</v>
      </c>
      <c r="G239" s="58">
        <f t="shared" si="30"/>
        <v>71441.04103584378</v>
      </c>
      <c r="H239" s="23"/>
      <c r="K239" s="24"/>
      <c r="L239" s="23"/>
      <c r="M239" s="23"/>
      <c r="N239" s="18"/>
      <c r="O239" s="18"/>
      <c r="P239" s="25"/>
      <c r="Q239" s="18"/>
      <c r="R239" s="18"/>
      <c r="S239" s="26"/>
      <c r="T239" s="22"/>
      <c r="U239" s="22"/>
      <c r="V239" s="22"/>
      <c r="AA239" s="12"/>
    </row>
    <row r="240" spans="1:27" s="13" customFormat="1" ht="17.5" x14ac:dyDescent="0.45">
      <c r="A240" s="57" t="s">
        <v>221</v>
      </c>
      <c r="B240" s="55">
        <f>'[1]Macro Input'!E293</f>
        <v>26058.884915712661</v>
      </c>
      <c r="C240" s="58">
        <f>'[1]Macro Input'!J293+'[1]Macro Input'!R293</f>
        <v>28368.032006455789</v>
      </c>
      <c r="D240" s="56">
        <f>'[1]Macro Input'!Y293</f>
        <v>-870.07438850231131</v>
      </c>
      <c r="E240" s="56">
        <v>0</v>
      </c>
      <c r="F240" s="56">
        <f>'[1]Macro Input'!T293</f>
        <v>0</v>
      </c>
      <c r="G240" s="58">
        <f t="shared" si="30"/>
        <v>53556.842533666138</v>
      </c>
      <c r="H240" s="23"/>
      <c r="K240" s="24"/>
      <c r="L240" s="23"/>
      <c r="M240" s="23"/>
      <c r="N240" s="18"/>
      <c r="O240" s="18"/>
      <c r="P240" s="25"/>
      <c r="Q240" s="18"/>
      <c r="R240" s="18"/>
      <c r="S240" s="26"/>
      <c r="T240" s="22"/>
      <c r="U240" s="22"/>
      <c r="V240" s="22"/>
      <c r="AA240" s="12"/>
    </row>
    <row r="241" spans="1:27" s="13" customFormat="1" ht="17.5" x14ac:dyDescent="0.45">
      <c r="A241" s="57" t="s">
        <v>222</v>
      </c>
      <c r="B241" s="55">
        <f>'[1]Macro Input'!E294</f>
        <v>68289.558962774739</v>
      </c>
      <c r="C241" s="58">
        <f>'[1]Macro Input'!J294+'[1]Macro Input'!R294</f>
        <v>85028.178003281719</v>
      </c>
      <c r="D241" s="56">
        <f>'[1]Macro Input'!Y294</f>
        <v>-2607.894688106478</v>
      </c>
      <c r="E241" s="56">
        <v>0</v>
      </c>
      <c r="F241" s="56">
        <f>'[1]Macro Input'!T294</f>
        <v>0</v>
      </c>
      <c r="G241" s="58">
        <f t="shared" si="30"/>
        <v>150709.84227794997</v>
      </c>
      <c r="H241" s="23"/>
      <c r="K241" s="24"/>
      <c r="L241" s="23"/>
      <c r="M241" s="23"/>
      <c r="N241" s="18"/>
      <c r="O241" s="18"/>
      <c r="P241" s="25"/>
      <c r="Q241" s="18"/>
      <c r="R241" s="18"/>
      <c r="S241" s="26"/>
      <c r="T241" s="22"/>
      <c r="U241" s="22"/>
      <c r="V241" s="22"/>
      <c r="AA241" s="12"/>
    </row>
    <row r="242" spans="1:27" s="13" customFormat="1" ht="17.5" x14ac:dyDescent="0.45">
      <c r="A242" s="57" t="s">
        <v>223</v>
      </c>
      <c r="B242" s="55">
        <f>'[1]Macro Input'!E295</f>
        <v>5540.6235863797356</v>
      </c>
      <c r="C242" s="58">
        <f>'[1]Macro Input'!J295+'[1]Macro Input'!R295</f>
        <v>7718.3316342322505</v>
      </c>
      <c r="D242" s="56">
        <f>'[1]Macro Input'!Y295</f>
        <v>-236.72853567651691</v>
      </c>
      <c r="E242" s="56">
        <v>0</v>
      </c>
      <c r="F242" s="56">
        <f>'[1]Macro Input'!T295</f>
        <v>0</v>
      </c>
      <c r="G242" s="58">
        <f t="shared" si="30"/>
        <v>13022.226684935469</v>
      </c>
      <c r="H242" s="23"/>
      <c r="K242" s="24"/>
      <c r="L242" s="23"/>
      <c r="M242" s="23"/>
      <c r="N242" s="18"/>
      <c r="O242" s="18"/>
      <c r="P242" s="25"/>
      <c r="Q242" s="18"/>
      <c r="R242" s="18"/>
      <c r="S242" s="26"/>
      <c r="T242" s="22"/>
      <c r="U242" s="22"/>
      <c r="V242" s="22"/>
      <c r="AA242" s="12"/>
    </row>
    <row r="243" spans="1:27" s="13" customFormat="1" ht="17.5" x14ac:dyDescent="0.45">
      <c r="A243" s="57" t="s">
        <v>224</v>
      </c>
      <c r="B243" s="55">
        <f>'[1]Macro Input'!E296</f>
        <v>-44070.066500541965</v>
      </c>
      <c r="C243" s="58">
        <f>'[1]Macro Input'!J296+'[1]Macro Input'!R296</f>
        <v>13260.346807654563</v>
      </c>
      <c r="D243" s="56">
        <f>'[1]Macro Input'!Y296</f>
        <v>7388.5111162680769</v>
      </c>
      <c r="E243" s="56">
        <v>0</v>
      </c>
      <c r="F243" s="56">
        <f>'[1]Macro Input'!T296</f>
        <v>1322.0130999999999</v>
      </c>
      <c r="G243" s="58">
        <f t="shared" si="30"/>
        <v>-22099.195476619327</v>
      </c>
      <c r="H243" s="23"/>
      <c r="K243" s="24"/>
      <c r="L243" s="23"/>
      <c r="M243" s="23"/>
      <c r="N243" s="18"/>
      <c r="O243" s="18"/>
      <c r="P243" s="25"/>
      <c r="Q243" s="18"/>
      <c r="R243" s="18"/>
      <c r="S243" s="26"/>
      <c r="T243" s="22"/>
      <c r="U243" s="22"/>
      <c r="V243" s="22"/>
      <c r="AA243" s="12"/>
    </row>
    <row r="244" spans="1:27" s="13" customFormat="1" ht="17.5" x14ac:dyDescent="0.45">
      <c r="A244" s="57" t="s">
        <v>225</v>
      </c>
      <c r="B244" s="55">
        <f>'[1]Macro Input'!E297</f>
        <v>-953.19623836788469</v>
      </c>
      <c r="C244" s="58">
        <f>'[1]Macro Input'!J297+'[1]Macro Input'!R297</f>
        <v>0</v>
      </c>
      <c r="D244" s="56">
        <f>'[1]Macro Input'!Y297</f>
        <v>0</v>
      </c>
      <c r="E244" s="56">
        <v>0</v>
      </c>
      <c r="F244" s="56">
        <f>'[1]Macro Input'!T297</f>
        <v>0</v>
      </c>
      <c r="G244" s="58">
        <f t="shared" si="30"/>
        <v>-953.19623836788469</v>
      </c>
      <c r="H244" s="23"/>
      <c r="K244" s="24"/>
      <c r="L244" s="23"/>
      <c r="M244" s="23"/>
      <c r="N244" s="18"/>
      <c r="O244" s="18"/>
      <c r="P244" s="25"/>
      <c r="Q244" s="18"/>
      <c r="R244" s="18"/>
      <c r="S244" s="26"/>
      <c r="T244" s="22"/>
      <c r="U244" s="22"/>
      <c r="V244" s="22"/>
      <c r="AA244" s="12"/>
    </row>
    <row r="245" spans="1:27" s="13" customFormat="1" ht="17.5" x14ac:dyDescent="0.45">
      <c r="A245" s="57" t="s">
        <v>226</v>
      </c>
      <c r="B245" s="55">
        <f>'[1]Macro Input'!E298</f>
        <v>1941.8148194574769</v>
      </c>
      <c r="C245" s="58">
        <f>'[1]Macro Input'!J298+'[1]Macro Input'!R298</f>
        <v>10805.664287911013</v>
      </c>
      <c r="D245" s="56">
        <f>'[1]Macro Input'!Y298</f>
        <v>-331.41994994667198</v>
      </c>
      <c r="E245" s="56">
        <v>0</v>
      </c>
      <c r="F245" s="56">
        <f>'[1]Macro Input'!T298</f>
        <v>0</v>
      </c>
      <c r="G245" s="58">
        <f t="shared" si="30"/>
        <v>12416.059157421818</v>
      </c>
      <c r="H245" s="23"/>
      <c r="K245" s="24"/>
      <c r="L245" s="23"/>
      <c r="M245" s="23"/>
      <c r="N245" s="18"/>
      <c r="O245" s="18"/>
      <c r="P245" s="25"/>
      <c r="Q245" s="18"/>
      <c r="R245" s="18"/>
      <c r="S245" s="26"/>
      <c r="T245" s="22"/>
      <c r="U245" s="22"/>
      <c r="V245" s="22"/>
      <c r="AA245" s="12"/>
    </row>
    <row r="246" spans="1:27" s="13" customFormat="1" ht="17.5" x14ac:dyDescent="0.45">
      <c r="A246" s="57" t="s">
        <v>227</v>
      </c>
      <c r="B246" s="55">
        <f>'[1]Macro Input'!E299</f>
        <v>1607.0995039706438</v>
      </c>
      <c r="C246" s="58">
        <f>'[1]Macro Input'!J299+'[1]Macro Input'!R299</f>
        <v>1923.2564072146458</v>
      </c>
      <c r="D246" s="56">
        <f>'[1]Macro Input'!Y299</f>
        <v>-58.988094135663779</v>
      </c>
      <c r="E246" s="56">
        <v>0</v>
      </c>
      <c r="F246" s="56">
        <f>'[1]Macro Input'!T299</f>
        <v>0</v>
      </c>
      <c r="G246" s="58">
        <f t="shared" si="30"/>
        <v>3471.367817049626</v>
      </c>
      <c r="H246" s="23"/>
      <c r="K246" s="24"/>
      <c r="L246" s="23"/>
      <c r="M246" s="23"/>
      <c r="N246" s="18"/>
      <c r="O246" s="18"/>
      <c r="P246" s="25"/>
      <c r="Q246" s="18"/>
      <c r="R246" s="18"/>
      <c r="S246" s="26"/>
      <c r="T246" s="22"/>
      <c r="U246" s="22"/>
      <c r="V246" s="22"/>
      <c r="AA246" s="12"/>
    </row>
    <row r="247" spans="1:27" s="13" customFormat="1" ht="17.5" x14ac:dyDescent="0.45">
      <c r="A247" s="57" t="s">
        <v>228</v>
      </c>
      <c r="B247" s="55">
        <f>'[1]Macro Input'!E300</f>
        <v>165875.69171117502</v>
      </c>
      <c r="C247" s="58">
        <f>'[1]Macro Input'!J300+'[1]Macro Input'!R300</f>
        <v>241874.79921292022</v>
      </c>
      <c r="D247" s="56">
        <f>'[1]Macro Input'!Y300</f>
        <v>7559.8600641753055</v>
      </c>
      <c r="E247" s="56">
        <v>0</v>
      </c>
      <c r="F247" s="56">
        <f>'[1]Macro Input'!T300</f>
        <v>1765.0594000000001</v>
      </c>
      <c r="G247" s="58">
        <f t="shared" si="30"/>
        <v>417075.41038827063</v>
      </c>
      <c r="H247" s="23"/>
      <c r="K247" s="24"/>
      <c r="L247" s="23"/>
      <c r="M247" s="23"/>
      <c r="N247" s="18"/>
      <c r="O247" s="18"/>
      <c r="P247" s="25"/>
      <c r="Q247" s="18"/>
      <c r="R247" s="18"/>
      <c r="S247" s="26"/>
      <c r="T247" s="22"/>
      <c r="U247" s="22"/>
      <c r="V247" s="22"/>
      <c r="AA247" s="12"/>
    </row>
    <row r="248" spans="1:27" s="13" customFormat="1" ht="17.5" x14ac:dyDescent="0.45">
      <c r="A248" s="57" t="s">
        <v>229</v>
      </c>
      <c r="B248" s="55">
        <f>'[1]Macro Input'!E301</f>
        <v>367259.69972640823</v>
      </c>
      <c r="C248" s="58">
        <f>'[1]Macro Input'!J301+'[1]Macro Input'!R301</f>
        <v>448042.82486552768</v>
      </c>
      <c r="D248" s="56">
        <f>'[1]Macro Input'!Y301</f>
        <v>4646.1179437716</v>
      </c>
      <c r="E248" s="56">
        <v>0</v>
      </c>
      <c r="F248" s="56">
        <f>'[1]Macro Input'!T301</f>
        <v>595.59490000000005</v>
      </c>
      <c r="G248" s="58">
        <f t="shared" si="30"/>
        <v>820544.23743570759</v>
      </c>
      <c r="H248" s="23"/>
      <c r="K248" s="24"/>
      <c r="L248" s="23"/>
      <c r="M248" s="23"/>
      <c r="N248" s="18"/>
      <c r="O248" s="18"/>
      <c r="P248" s="25"/>
      <c r="Q248" s="18"/>
      <c r="R248" s="18"/>
      <c r="S248" s="26"/>
      <c r="T248" s="22"/>
      <c r="U248" s="22"/>
      <c r="V248" s="22"/>
      <c r="AA248" s="12"/>
    </row>
    <row r="249" spans="1:27" s="13" customFormat="1" ht="17.5" x14ac:dyDescent="0.45">
      <c r="A249" s="57" t="s">
        <v>230</v>
      </c>
      <c r="B249" s="71">
        <f>SUM(B235:B248)</f>
        <v>1125824.0551297122</v>
      </c>
      <c r="C249" s="60">
        <f>SUM(C235:C248)</f>
        <v>1483159.6680340816</v>
      </c>
      <c r="D249" s="72">
        <f t="shared" ref="D249:F249" si="31">SUM(D235:D248)</f>
        <v>66514.514017905371</v>
      </c>
      <c r="E249" s="72">
        <f t="shared" si="31"/>
        <v>0</v>
      </c>
      <c r="F249" s="71">
        <f t="shared" si="31"/>
        <v>14029.079540000001</v>
      </c>
      <c r="G249" s="71">
        <f>SUM(G235:G248)</f>
        <v>2689527.3167216992</v>
      </c>
      <c r="K249" s="27"/>
      <c r="L249" s="23"/>
      <c r="M249" s="23"/>
      <c r="N249" s="18"/>
      <c r="O249" s="18"/>
      <c r="P249" s="25"/>
      <c r="Q249" s="18"/>
      <c r="R249" s="18"/>
      <c r="S249" s="26"/>
      <c r="T249" s="22"/>
      <c r="U249" s="22"/>
      <c r="V249" s="22"/>
      <c r="AA249" s="12"/>
    </row>
    <row r="250" spans="1:27" s="13" customFormat="1" ht="17.5" x14ac:dyDescent="0.45">
      <c r="A250" s="57" t="s">
        <v>231</v>
      </c>
      <c r="B250" s="55">
        <f t="shared" ref="B250:G250" si="32">B8+B10+B12+B14+B19+B21+B30+B44+B54+B56+B80+B96+B98+B102+B106+B110+B118+B220+B224+B228+B233+B249</f>
        <v>13442344.52200702</v>
      </c>
      <c r="C250" s="55">
        <f t="shared" si="32"/>
        <v>18765716.570756916</v>
      </c>
      <c r="D250" s="55">
        <f t="shared" si="32"/>
        <v>1.57160684466362E-9</v>
      </c>
      <c r="E250" s="55">
        <f t="shared" si="32"/>
        <v>0</v>
      </c>
      <c r="F250" s="55">
        <f t="shared" si="32"/>
        <v>238459.63181261232</v>
      </c>
      <c r="G250" s="55">
        <f t="shared" si="32"/>
        <v>32446520.724576551</v>
      </c>
      <c r="H250" s="17" t="s">
        <v>232</v>
      </c>
      <c r="J250" s="15"/>
      <c r="N250" s="19"/>
      <c r="O250" s="19"/>
      <c r="P250" s="30"/>
      <c r="Q250" s="19"/>
      <c r="R250" s="19"/>
      <c r="S250" s="21"/>
      <c r="T250" s="22"/>
      <c r="U250" s="22"/>
      <c r="V250" s="22"/>
    </row>
    <row r="251" spans="1:27" ht="21" x14ac:dyDescent="0.55000000000000004">
      <c r="A251" s="52"/>
      <c r="B251" s="50"/>
      <c r="C251" s="50"/>
      <c r="D251" s="73"/>
      <c r="E251" s="73"/>
      <c r="F251" s="50"/>
      <c r="G251" s="50"/>
    </row>
    <row r="252" spans="1:27" ht="21" x14ac:dyDescent="0.55000000000000004">
      <c r="A252" s="52"/>
      <c r="B252" s="50"/>
      <c r="C252" s="50"/>
      <c r="D252" s="73"/>
      <c r="E252" s="73"/>
      <c r="F252" s="50"/>
      <c r="G252" s="50"/>
    </row>
    <row r="253" spans="1:27" ht="21" x14ac:dyDescent="0.55000000000000004">
      <c r="A253" s="52"/>
      <c r="B253" s="50"/>
      <c r="C253" s="50"/>
      <c r="D253" s="73"/>
      <c r="E253" s="73"/>
      <c r="F253" s="50"/>
      <c r="G253" s="50"/>
    </row>
    <row r="254" spans="1:27" ht="21" x14ac:dyDescent="0.55000000000000004">
      <c r="A254" s="52"/>
      <c r="B254" s="50"/>
      <c r="C254" s="50"/>
      <c r="D254" s="51"/>
      <c r="E254" s="51"/>
      <c r="F254" s="50"/>
      <c r="G254" s="50"/>
      <c r="P254" s="32"/>
    </row>
    <row r="255" spans="1:27" ht="21" x14ac:dyDescent="0.55000000000000004">
      <c r="A255" s="74" t="s">
        <v>233</v>
      </c>
      <c r="B255" s="58"/>
      <c r="C255" s="75"/>
      <c r="D255" s="58"/>
      <c r="E255" s="76"/>
      <c r="F255" s="50"/>
      <c r="G255" s="50"/>
      <c r="P255" s="32"/>
    </row>
    <row r="256" spans="1:27" ht="21" x14ac:dyDescent="0.55000000000000004">
      <c r="A256" s="77" t="s">
        <v>234</v>
      </c>
      <c r="B256" s="58"/>
      <c r="C256" s="75"/>
      <c r="D256" s="58">
        <f>'[1]Macro Input'!J312</f>
        <v>18029210.206820212</v>
      </c>
      <c r="E256" s="76"/>
      <c r="F256" s="50"/>
      <c r="G256" s="50"/>
      <c r="P256" s="32"/>
    </row>
    <row r="257" spans="1:16" ht="21" x14ac:dyDescent="0.55000000000000004">
      <c r="A257" s="78" t="s">
        <v>235</v>
      </c>
      <c r="B257" s="58"/>
      <c r="C257" s="75"/>
      <c r="D257" s="58">
        <f>+'[1]Macro Input'!R304</f>
        <v>736506.36393670517</v>
      </c>
      <c r="E257" s="76"/>
      <c r="F257" s="50"/>
      <c r="G257" s="50"/>
      <c r="P257" s="32"/>
    </row>
    <row r="258" spans="1:16" ht="21.5" thickBot="1" x14ac:dyDescent="0.6">
      <c r="A258" s="78" t="s">
        <v>236</v>
      </c>
      <c r="B258" s="58"/>
      <c r="C258" s="75"/>
      <c r="D258" s="79">
        <f>SUM(D256:D257)</f>
        <v>18765716.570756916</v>
      </c>
      <c r="E258" s="76"/>
      <c r="F258" s="50"/>
      <c r="G258" s="50"/>
      <c r="P258" s="32"/>
    </row>
    <row r="259" spans="1:16" ht="36.5" thickTop="1" x14ac:dyDescent="0.55000000000000004">
      <c r="A259" s="77" t="s">
        <v>237</v>
      </c>
      <c r="B259" s="68"/>
      <c r="C259" s="75"/>
      <c r="D259" s="58">
        <f>'[1]Macro Input'!M44</f>
        <v>34322.54</v>
      </c>
      <c r="E259" s="76"/>
      <c r="F259" s="50"/>
      <c r="G259" s="50"/>
      <c r="P259" s="32"/>
    </row>
    <row r="260" spans="1:16" ht="36" x14ac:dyDescent="0.55000000000000004">
      <c r="A260" s="78" t="s">
        <v>238</v>
      </c>
      <c r="B260" s="68"/>
      <c r="C260" s="75"/>
      <c r="D260" s="58">
        <f>SUM('[1]Macro Input'!T38+'[1]Macro Input'!T42+'[1]Macro Input'!T53+'[1]Macro Input'!T271+'[1]Macro Input'!T277+'[1]Macro Input'!T284+'[1]Macro Input'!T302)</f>
        <v>204137.09181261234</v>
      </c>
      <c r="E260" s="76"/>
      <c r="F260" s="50"/>
      <c r="G260" s="50"/>
      <c r="P260" s="32"/>
    </row>
    <row r="261" spans="1:16" ht="21.5" thickBot="1" x14ac:dyDescent="0.6">
      <c r="A261" s="80" t="s">
        <v>239</v>
      </c>
      <c r="B261" s="55"/>
      <c r="C261" s="57"/>
      <c r="D261" s="79">
        <f>SUM(D259:D260)</f>
        <v>238459.63181261235</v>
      </c>
      <c r="E261" s="76"/>
      <c r="F261" s="50"/>
      <c r="G261" s="81"/>
      <c r="P261" s="32"/>
    </row>
    <row r="262" spans="1:16" ht="21.5" thickTop="1" x14ac:dyDescent="0.55000000000000004">
      <c r="A262" s="82" t="s">
        <v>240</v>
      </c>
      <c r="B262" s="55"/>
      <c r="C262" s="55"/>
      <c r="D262" s="67">
        <v>37586233.724576578</v>
      </c>
      <c r="E262" s="76"/>
      <c r="F262" s="50"/>
      <c r="G262" s="81"/>
      <c r="P262" s="32"/>
    </row>
    <row r="263" spans="1:16" ht="36" x14ac:dyDescent="0.55000000000000004">
      <c r="A263" s="59" t="s">
        <v>241</v>
      </c>
      <c r="B263" s="52"/>
      <c r="C263" s="52"/>
      <c r="D263" s="67">
        <v>-5139712.9972979166</v>
      </c>
      <c r="E263" s="76"/>
      <c r="F263" s="50"/>
      <c r="G263" s="50"/>
      <c r="P263" s="32"/>
    </row>
    <row r="264" spans="1:16" ht="19" thickBot="1" x14ac:dyDescent="0.5">
      <c r="A264" s="93" t="s">
        <v>242</v>
      </c>
      <c r="B264" s="83"/>
      <c r="C264" s="83"/>
      <c r="D264" s="79">
        <f>SUM(D262:D263)</f>
        <v>32446520.727278661</v>
      </c>
      <c r="E264" s="84"/>
      <c r="F264" s="83"/>
      <c r="G264" s="85"/>
      <c r="P264" s="32"/>
    </row>
    <row r="265" spans="1:16" ht="18" customHeight="1" thickTop="1" x14ac:dyDescent="0.35">
      <c r="B265" s="35"/>
      <c r="C265" s="35"/>
      <c r="D265" s="36"/>
      <c r="E265" s="36"/>
      <c r="F265" s="35"/>
      <c r="G265" s="35"/>
      <c r="H265" s="9"/>
      <c r="I265" s="9"/>
    </row>
    <row r="266" spans="1:16" ht="18" customHeight="1" x14ac:dyDescent="0.35">
      <c r="A266" s="37"/>
      <c r="B266" s="35"/>
      <c r="C266" s="35"/>
      <c r="D266" s="38"/>
      <c r="E266" s="38"/>
      <c r="F266" s="15"/>
      <c r="G266" s="39"/>
      <c r="H266" s="9"/>
      <c r="I266" s="9"/>
    </row>
    <row r="267" spans="1:16" ht="18" customHeight="1" x14ac:dyDescent="0.35">
      <c r="A267" s="37"/>
      <c r="B267" s="35"/>
      <c r="C267" s="35"/>
      <c r="D267" s="38"/>
      <c r="E267" s="38"/>
      <c r="F267" s="35"/>
      <c r="G267" s="35"/>
      <c r="H267" s="9"/>
      <c r="I267" s="9"/>
    </row>
    <row r="268" spans="1:16" ht="18" customHeight="1" x14ac:dyDescent="0.35">
      <c r="A268" s="37"/>
      <c r="B268" s="35"/>
      <c r="C268" s="35"/>
      <c r="D268" s="38"/>
      <c r="E268" s="38"/>
      <c r="F268" s="35"/>
      <c r="G268" s="35"/>
      <c r="H268" s="9"/>
      <c r="I268" s="9"/>
    </row>
    <row r="269" spans="1:16" ht="18" customHeight="1" x14ac:dyDescent="0.35">
      <c r="A269" s="37"/>
      <c r="B269" s="35"/>
      <c r="C269" s="35"/>
      <c r="D269" s="38"/>
      <c r="E269" s="38"/>
      <c r="F269" s="35"/>
      <c r="G269" s="35"/>
      <c r="H269" s="9"/>
      <c r="I269" s="9"/>
    </row>
    <row r="270" spans="1:16" ht="18" customHeight="1" x14ac:dyDescent="0.35">
      <c r="A270" s="37"/>
      <c r="B270" s="35"/>
      <c r="C270" s="35"/>
      <c r="D270" s="38"/>
      <c r="E270" s="38"/>
      <c r="F270" s="35"/>
      <c r="G270" s="35"/>
      <c r="H270" s="9"/>
      <c r="I270" s="9"/>
    </row>
    <row r="271" spans="1:16" ht="18" customHeight="1" x14ac:dyDescent="0.35">
      <c r="A271" s="37"/>
      <c r="B271" s="35"/>
      <c r="C271" s="35"/>
      <c r="D271" s="38"/>
      <c r="E271" s="38"/>
      <c r="F271" s="35"/>
      <c r="G271" s="35"/>
      <c r="H271" s="9"/>
      <c r="I271" s="9"/>
    </row>
    <row r="272" spans="1:16" ht="18" customHeight="1" x14ac:dyDescent="0.4">
      <c r="A272" s="40"/>
    </row>
    <row r="274" spans="1:8" ht="18" customHeight="1" x14ac:dyDescent="0.4">
      <c r="A274" s="41"/>
    </row>
    <row r="276" spans="1:8" ht="18" customHeight="1" x14ac:dyDescent="0.35">
      <c r="A276" s="42"/>
    </row>
    <row r="277" spans="1:8" ht="18" customHeight="1" x14ac:dyDescent="0.35">
      <c r="A277" s="42"/>
    </row>
    <row r="278" spans="1:8" ht="18" customHeight="1" x14ac:dyDescent="0.35">
      <c r="A278" s="42"/>
    </row>
    <row r="279" spans="1:8" ht="18" customHeight="1" x14ac:dyDescent="0.35">
      <c r="A279" s="42"/>
    </row>
    <row r="280" spans="1:8" ht="18" customHeight="1" x14ac:dyDescent="0.35">
      <c r="B280" s="34"/>
      <c r="C280" s="43"/>
      <c r="D280" s="44"/>
      <c r="E280" s="44"/>
      <c r="F280" s="35"/>
      <c r="G280" s="35"/>
      <c r="H280" s="45"/>
    </row>
    <row r="281" spans="1:8" ht="18" customHeight="1" x14ac:dyDescent="0.35">
      <c r="B281" s="34"/>
      <c r="C281" s="46"/>
      <c r="D281" s="47"/>
      <c r="E281" s="47"/>
      <c r="F281" s="46"/>
      <c r="H281" s="45"/>
    </row>
    <row r="282" spans="1:8" ht="18" customHeight="1" x14ac:dyDescent="0.35">
      <c r="B282" s="34"/>
      <c r="C282" s="46"/>
      <c r="D282" s="47"/>
      <c r="E282" s="47"/>
      <c r="F282" s="46"/>
      <c r="G282" s="46"/>
      <c r="H282" s="45"/>
    </row>
    <row r="283" spans="1:8" ht="18" customHeight="1" x14ac:dyDescent="0.35">
      <c r="D283" s="14"/>
      <c r="E283" s="14"/>
    </row>
    <row r="284" spans="1:8" ht="18" customHeight="1" x14ac:dyDescent="0.4">
      <c r="A284" s="40"/>
      <c r="D284" s="14"/>
      <c r="E284" s="14"/>
    </row>
    <row r="285" spans="1:8" ht="18" customHeight="1" x14ac:dyDescent="0.35">
      <c r="C285" s="48"/>
      <c r="D285" s="31"/>
      <c r="E285" s="31"/>
      <c r="G285" s="48"/>
      <c r="H285" s="8"/>
    </row>
    <row r="286" spans="1:8" ht="18" customHeight="1" x14ac:dyDescent="0.35">
      <c r="A286" s="4"/>
      <c r="D286" s="31"/>
      <c r="E286" s="31"/>
      <c r="G286" s="48"/>
      <c r="H286" s="8"/>
    </row>
    <row r="287" spans="1:8" ht="18" customHeight="1" x14ac:dyDescent="0.35">
      <c r="G287" s="48"/>
    </row>
    <row r="288" spans="1:8" ht="18" customHeight="1" x14ac:dyDescent="0.35">
      <c r="D288" s="31"/>
      <c r="E288" s="31"/>
      <c r="G288" s="48"/>
      <c r="H288" s="8"/>
    </row>
    <row r="289" spans="1:5" ht="18" customHeight="1" x14ac:dyDescent="0.35">
      <c r="D289" s="14"/>
      <c r="E289" s="14"/>
    </row>
    <row r="290" spans="1:5" ht="18" customHeight="1" x14ac:dyDescent="0.35">
      <c r="A290" s="4"/>
      <c r="D290" s="14"/>
      <c r="E290" s="14"/>
    </row>
    <row r="293" spans="1:5" ht="18" customHeight="1" x14ac:dyDescent="0.35">
      <c r="D293" s="14"/>
      <c r="E293" s="14"/>
    </row>
    <row r="294" spans="1:5" ht="18" customHeight="1" x14ac:dyDescent="0.35">
      <c r="D294" s="14"/>
      <c r="E294" s="14"/>
    </row>
    <row r="300" spans="1:5" ht="18" hidden="1" customHeight="1" x14ac:dyDescent="0.35">
      <c r="D300" s="33"/>
      <c r="E300" s="33"/>
    </row>
    <row r="301" spans="1:5" ht="18" hidden="1" customHeight="1" x14ac:dyDescent="0.35">
      <c r="D301" s="33"/>
      <c r="E301" s="33"/>
    </row>
    <row r="302" spans="1:5" ht="18" hidden="1" customHeight="1" x14ac:dyDescent="0.35">
      <c r="D302" s="33"/>
      <c r="E302" s="33"/>
    </row>
    <row r="303" spans="1:5" ht="18" hidden="1" customHeight="1" x14ac:dyDescent="0.35"/>
    <row r="304" spans="1:5" ht="18" hidden="1" customHeight="1" x14ac:dyDescent="0.35"/>
    <row r="305" ht="18" hidden="1" customHeight="1" x14ac:dyDescent="0.35"/>
    <row r="306" ht="18" hidden="1" customHeight="1" x14ac:dyDescent="0.35"/>
    <row r="307" ht="18" hidden="1" customHeight="1" x14ac:dyDescent="0.35"/>
    <row r="308" ht="18" hidden="1" customHeight="1" x14ac:dyDescent="0.35"/>
    <row r="309" ht="18" hidden="1" customHeight="1" x14ac:dyDescent="0.35"/>
    <row r="310" ht="18" hidden="1" customHeight="1" x14ac:dyDescent="0.35"/>
    <row r="311" ht="18" hidden="1" customHeight="1" x14ac:dyDescent="0.35"/>
    <row r="312" ht="18" hidden="1" customHeight="1" x14ac:dyDescent="0.35"/>
    <row r="313" ht="18" hidden="1" customHeight="1" x14ac:dyDescent="0.35"/>
    <row r="314" ht="18" hidden="1" customHeight="1" x14ac:dyDescent="0.35"/>
    <row r="315" ht="18" hidden="1" customHeight="1" x14ac:dyDescent="0.35"/>
    <row r="316" ht="18" hidden="1" customHeight="1" x14ac:dyDescent="0.35"/>
    <row r="317" ht="18" hidden="1" customHeight="1" x14ac:dyDescent="0.35"/>
    <row r="318" ht="18" hidden="1" customHeight="1" x14ac:dyDescent="0.35"/>
    <row r="319" ht="18" hidden="1" customHeight="1" x14ac:dyDescent="0.35"/>
    <row r="320" ht="18" hidden="1" customHeight="1" x14ac:dyDescent="0.35"/>
    <row r="321" ht="18" hidden="1" customHeight="1" x14ac:dyDescent="0.35"/>
    <row r="322" ht="18" hidden="1" customHeight="1" x14ac:dyDescent="0.35"/>
    <row r="323" ht="18" hidden="1" customHeight="1" x14ac:dyDescent="0.35"/>
  </sheetData>
  <printOptions horizontalCentered="1"/>
  <pageMargins left="0.25" right="0.25" top="0.5" bottom="0.5" header="0.3" footer="0.3"/>
  <pageSetup scale="64" fitToHeight="10" orientation="landscape" horizontalDpi="200" verticalDpi="200" r:id="rId1"/>
  <headerFooter>
    <oddFooter>&amp;RSchedule B-1A
Page &amp;P of &amp;N</oddFooter>
    <firstFooter>&amp;RSchedule B-1A
Page &amp;P of &amp;N</firstFooter>
  </headerFooter>
  <rowBreaks count="4" manualBreakCount="4">
    <brk id="21" max="11" man="1"/>
    <brk id="54" max="11" man="1"/>
    <brk id="118" max="11" man="1"/>
    <brk id="233" max="11" man="1"/>
  </rowBreaks>
  <colBreaks count="1" manualBreakCount="1">
    <brk id="7" max="298" man="1"/>
  </col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OUTPUT</vt:lpstr>
      <vt:lpstr>OUTPUT</vt:lpstr>
      <vt:lpstr>OUTPUT!Print_Area</vt:lpstr>
      <vt:lpstr>OUTPUT!Print_Titles</vt:lpstr>
      <vt:lpstr>TEXT5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Irrigation, 2021, Schedule B-1a</dc:title>
  <dc:creator>Hawkins, Travis Aaron</dc:creator>
  <cp:lastModifiedBy>Savignano, Diana L</cp:lastModifiedBy>
  <dcterms:created xsi:type="dcterms:W3CDTF">2022-09-07T22:57:29Z</dcterms:created>
  <dcterms:modified xsi:type="dcterms:W3CDTF">2022-10-21T23:00:49Z</dcterms:modified>
</cp:coreProperties>
</file>